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CARPETA COMPARTIDA RRRHH\NOMINA\PORTAL DE TRANSPARENCIA\2024\ABRIL\"/>
    </mc:Choice>
  </mc:AlternateContent>
  <xr:revisionPtr revIDLastSave="0" documentId="13_ncr:1_{9CBB4C2F-E553-4827-8BDC-F1D15E1EBB81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TECNICO TEMPORAL" sheetId="3" r:id="rId1"/>
  </sheets>
  <definedNames>
    <definedName name="_xlnm._FilterDatabase" localSheetId="0" hidden="1">'TECNICO TEMPORAL'!$A$8:$Q$316</definedName>
    <definedName name="_xlnm.Print_Area" localSheetId="0">'TECNICO TEMPORAL'!$A$3:$P$318</definedName>
    <definedName name="_xlnm.Print_Titles" localSheetId="0">'TECNICO TEMPORAL'!$8:$8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3" l="1"/>
  <c r="M15" i="3"/>
  <c r="K23" i="3"/>
  <c r="M23" i="3"/>
  <c r="K289" i="3"/>
  <c r="M289" i="3"/>
  <c r="K78" i="3"/>
  <c r="M78" i="3"/>
  <c r="K124" i="3"/>
  <c r="M124" i="3"/>
  <c r="K42" i="3"/>
  <c r="M42" i="3"/>
  <c r="J311" i="3"/>
  <c r="L311" i="3"/>
  <c r="N311" i="3"/>
  <c r="O18" i="3"/>
  <c r="P18" i="3" s="1"/>
  <c r="O39" i="3"/>
  <c r="P39" i="3" s="1"/>
  <c r="O40" i="3"/>
  <c r="P40" i="3" s="1"/>
  <c r="O41" i="3"/>
  <c r="P41" i="3" s="1"/>
  <c r="O43" i="3"/>
  <c r="P43" i="3" s="1"/>
  <c r="O44" i="3"/>
  <c r="P44" i="3" s="1"/>
  <c r="O45" i="3"/>
  <c r="P45" i="3" s="1"/>
  <c r="O84" i="3"/>
  <c r="P84" i="3" s="1"/>
  <c r="O85" i="3"/>
  <c r="P85" i="3" s="1"/>
  <c r="O93" i="3"/>
  <c r="P93" i="3" s="1"/>
  <c r="O95" i="3"/>
  <c r="P95" i="3" s="1"/>
  <c r="O270" i="3"/>
  <c r="P270" i="3" s="1"/>
  <c r="O271" i="3"/>
  <c r="P271" i="3" s="1"/>
  <c r="O98" i="3"/>
  <c r="P98" i="3" s="1"/>
  <c r="O237" i="3"/>
  <c r="P237" i="3" s="1"/>
  <c r="O227" i="3"/>
  <c r="P227" i="3" s="1"/>
  <c r="O182" i="3"/>
  <c r="P182" i="3" s="1"/>
  <c r="O101" i="3"/>
  <c r="P101" i="3" s="1"/>
  <c r="O251" i="3"/>
  <c r="P251" i="3" s="1"/>
  <c r="O102" i="3"/>
  <c r="P102" i="3" s="1"/>
  <c r="O105" i="3"/>
  <c r="P105" i="3" s="1"/>
  <c r="O114" i="3"/>
  <c r="P114" i="3" s="1"/>
  <c r="O117" i="3"/>
  <c r="P117" i="3" s="1"/>
  <c r="O120" i="3"/>
  <c r="P120" i="3" s="1"/>
  <c r="O126" i="3"/>
  <c r="P126" i="3" s="1"/>
  <c r="O127" i="3"/>
  <c r="P127" i="3" s="1"/>
  <c r="O128" i="3"/>
  <c r="P128" i="3" s="1"/>
  <c r="O136" i="3"/>
  <c r="P136" i="3" s="1"/>
  <c r="O138" i="3"/>
  <c r="P138" i="3" s="1"/>
  <c r="O143" i="3"/>
  <c r="P143" i="3" s="1"/>
  <c r="O144" i="3"/>
  <c r="P144" i="3" s="1"/>
  <c r="O155" i="3"/>
  <c r="P155" i="3" s="1"/>
  <c r="O160" i="3"/>
  <c r="P160" i="3" s="1"/>
  <c r="O161" i="3"/>
  <c r="P161" i="3" s="1"/>
  <c r="O168" i="3"/>
  <c r="P168" i="3" s="1"/>
  <c r="O171" i="3"/>
  <c r="P171" i="3" s="1"/>
  <c r="O172" i="3"/>
  <c r="P172" i="3" s="1"/>
  <c r="O173" i="3"/>
  <c r="P173" i="3" s="1"/>
  <c r="O177" i="3"/>
  <c r="P177" i="3" s="1"/>
  <c r="O180" i="3"/>
  <c r="P180" i="3" s="1"/>
  <c r="O181" i="3"/>
  <c r="P181" i="3" s="1"/>
  <c r="O188" i="3"/>
  <c r="P188" i="3" s="1"/>
  <c r="O189" i="3"/>
  <c r="P189" i="3" s="1"/>
  <c r="O190" i="3"/>
  <c r="P190" i="3" s="1"/>
  <c r="O192" i="3"/>
  <c r="P192" i="3" s="1"/>
  <c r="O196" i="3"/>
  <c r="P196" i="3" s="1"/>
  <c r="O198" i="3"/>
  <c r="P198" i="3" s="1"/>
  <c r="O200" i="3"/>
  <c r="P200" i="3" s="1"/>
  <c r="O201" i="3"/>
  <c r="P201" i="3" s="1"/>
  <c r="O204" i="3"/>
  <c r="P204" i="3" s="1"/>
  <c r="O205" i="3"/>
  <c r="P205" i="3" s="1"/>
  <c r="O206" i="3"/>
  <c r="P206" i="3" s="1"/>
  <c r="O212" i="3"/>
  <c r="P212" i="3" s="1"/>
  <c r="O217" i="3"/>
  <c r="P217" i="3" s="1"/>
  <c r="O219" i="3"/>
  <c r="P219" i="3" s="1"/>
  <c r="O228" i="3"/>
  <c r="P228" i="3" s="1"/>
  <c r="O235" i="3"/>
  <c r="P235" i="3" s="1"/>
  <c r="O239" i="3"/>
  <c r="P239" i="3" s="1"/>
  <c r="O243" i="3"/>
  <c r="P243" i="3" s="1"/>
  <c r="O244" i="3"/>
  <c r="P244" i="3" s="1"/>
  <c r="O254" i="3"/>
  <c r="P254" i="3" s="1"/>
  <c r="O257" i="3"/>
  <c r="P257" i="3" s="1"/>
  <c r="O258" i="3"/>
  <c r="P258" i="3" s="1"/>
  <c r="O272" i="3"/>
  <c r="P272" i="3" s="1"/>
  <c r="O284" i="3"/>
  <c r="P284" i="3" s="1"/>
  <c r="O286" i="3"/>
  <c r="P286" i="3" s="1"/>
  <c r="O291" i="3"/>
  <c r="P291" i="3" s="1"/>
  <c r="O294" i="3"/>
  <c r="P294" i="3" s="1"/>
  <c r="O300" i="3"/>
  <c r="P300" i="3" s="1"/>
  <c r="O309" i="3"/>
  <c r="P309" i="3" s="1"/>
  <c r="K10" i="3"/>
  <c r="M10" i="3"/>
  <c r="K11" i="3"/>
  <c r="M11" i="3"/>
  <c r="K12" i="3"/>
  <c r="M12" i="3"/>
  <c r="K13" i="3"/>
  <c r="M13" i="3"/>
  <c r="K14" i="3"/>
  <c r="M14" i="3"/>
  <c r="K24" i="3"/>
  <c r="M24" i="3"/>
  <c r="K26" i="3"/>
  <c r="M26" i="3"/>
  <c r="K27" i="3"/>
  <c r="M27" i="3"/>
  <c r="K28" i="3"/>
  <c r="M28" i="3"/>
  <c r="K32" i="3"/>
  <c r="M32" i="3"/>
  <c r="K34" i="3"/>
  <c r="M34" i="3"/>
  <c r="K35" i="3"/>
  <c r="M35" i="3"/>
  <c r="K38" i="3"/>
  <c r="M38" i="3"/>
  <c r="K46" i="3"/>
  <c r="M46" i="3"/>
  <c r="K49" i="3"/>
  <c r="M49" i="3"/>
  <c r="K50" i="3"/>
  <c r="M50" i="3"/>
  <c r="K51" i="3"/>
  <c r="M51" i="3"/>
  <c r="K52" i="3"/>
  <c r="M52" i="3"/>
  <c r="K53" i="3"/>
  <c r="M53" i="3"/>
  <c r="K54" i="3"/>
  <c r="M54" i="3"/>
  <c r="K55" i="3"/>
  <c r="M55" i="3"/>
  <c r="K56" i="3"/>
  <c r="M56" i="3"/>
  <c r="K57" i="3"/>
  <c r="M57" i="3"/>
  <c r="K58" i="3"/>
  <c r="M58" i="3"/>
  <c r="K59" i="3"/>
  <c r="M59" i="3"/>
  <c r="K60" i="3"/>
  <c r="M60" i="3"/>
  <c r="K61" i="3"/>
  <c r="M61" i="3"/>
  <c r="K62" i="3"/>
  <c r="M62" i="3"/>
  <c r="K63" i="3"/>
  <c r="M63" i="3"/>
  <c r="K64" i="3"/>
  <c r="M64" i="3"/>
  <c r="K65" i="3"/>
  <c r="M65" i="3"/>
  <c r="K66" i="3"/>
  <c r="M66" i="3"/>
  <c r="K67" i="3"/>
  <c r="M67" i="3"/>
  <c r="K68" i="3"/>
  <c r="M68" i="3"/>
  <c r="K69" i="3"/>
  <c r="M69" i="3"/>
  <c r="K70" i="3"/>
  <c r="M70" i="3"/>
  <c r="K71" i="3"/>
  <c r="M71" i="3"/>
  <c r="K72" i="3"/>
  <c r="M72" i="3"/>
  <c r="K73" i="3"/>
  <c r="M73" i="3"/>
  <c r="K74" i="3"/>
  <c r="M74" i="3"/>
  <c r="K75" i="3"/>
  <c r="M75" i="3"/>
  <c r="K76" i="3"/>
  <c r="M76" i="3"/>
  <c r="K77" i="3"/>
  <c r="M77" i="3"/>
  <c r="K79" i="3"/>
  <c r="M79" i="3"/>
  <c r="K80" i="3"/>
  <c r="M80" i="3"/>
  <c r="K81" i="3"/>
  <c r="M81" i="3"/>
  <c r="K82" i="3"/>
  <c r="M82" i="3"/>
  <c r="K88" i="3"/>
  <c r="M88" i="3"/>
  <c r="K90" i="3"/>
  <c r="M90" i="3"/>
  <c r="K96" i="3"/>
  <c r="M96" i="3"/>
  <c r="K264" i="3"/>
  <c r="M264" i="3"/>
  <c r="K265" i="3"/>
  <c r="M265" i="3"/>
  <c r="K266" i="3"/>
  <c r="M266" i="3"/>
  <c r="K267" i="3"/>
  <c r="M267" i="3"/>
  <c r="K268" i="3"/>
  <c r="M268" i="3"/>
  <c r="K269" i="3"/>
  <c r="M269" i="3"/>
  <c r="K104" i="3"/>
  <c r="M104" i="3"/>
  <c r="K106" i="3"/>
  <c r="M106" i="3"/>
  <c r="K107" i="3"/>
  <c r="M107" i="3"/>
  <c r="K108" i="3"/>
  <c r="M108" i="3"/>
  <c r="K109" i="3"/>
  <c r="M109" i="3"/>
  <c r="K110" i="3"/>
  <c r="M110" i="3"/>
  <c r="K111" i="3"/>
  <c r="M111" i="3"/>
  <c r="K112" i="3"/>
  <c r="M112" i="3"/>
  <c r="K113" i="3"/>
  <c r="M113" i="3"/>
  <c r="K116" i="3"/>
  <c r="M116" i="3"/>
  <c r="K121" i="3"/>
  <c r="M121" i="3"/>
  <c r="K122" i="3"/>
  <c r="M122" i="3"/>
  <c r="K123" i="3"/>
  <c r="M123" i="3"/>
  <c r="K131" i="3"/>
  <c r="M131" i="3"/>
  <c r="K132" i="3"/>
  <c r="M132" i="3"/>
  <c r="K133" i="3"/>
  <c r="M133" i="3"/>
  <c r="K135" i="3"/>
  <c r="M135" i="3"/>
  <c r="K146" i="3"/>
  <c r="M146" i="3"/>
  <c r="K147" i="3"/>
  <c r="M147" i="3"/>
  <c r="K148" i="3"/>
  <c r="M148" i="3"/>
  <c r="K149" i="3"/>
  <c r="M149" i="3"/>
  <c r="K152" i="3"/>
  <c r="M152" i="3"/>
  <c r="K153" i="3"/>
  <c r="M153" i="3"/>
  <c r="K156" i="3"/>
  <c r="M156" i="3"/>
  <c r="K157" i="3"/>
  <c r="M157" i="3"/>
  <c r="K158" i="3"/>
  <c r="M158" i="3"/>
  <c r="K159" i="3"/>
  <c r="M159" i="3"/>
  <c r="K97" i="3"/>
  <c r="M97" i="3"/>
  <c r="K162" i="3"/>
  <c r="M162" i="3"/>
  <c r="K164" i="3"/>
  <c r="M164" i="3"/>
  <c r="K165" i="3"/>
  <c r="M165" i="3"/>
  <c r="K169" i="3"/>
  <c r="M169" i="3"/>
  <c r="K170" i="3"/>
  <c r="M170" i="3"/>
  <c r="K174" i="3"/>
  <c r="M174" i="3"/>
  <c r="K175" i="3"/>
  <c r="M175" i="3"/>
  <c r="K176" i="3"/>
  <c r="M176" i="3"/>
  <c r="K238" i="3"/>
  <c r="M238" i="3"/>
  <c r="K178" i="3"/>
  <c r="M178" i="3"/>
  <c r="K179" i="3"/>
  <c r="M179" i="3"/>
  <c r="K183" i="3"/>
  <c r="M183" i="3"/>
  <c r="K184" i="3"/>
  <c r="M184" i="3"/>
  <c r="K185" i="3"/>
  <c r="M185" i="3"/>
  <c r="K186" i="3"/>
  <c r="M186" i="3"/>
  <c r="K187" i="3"/>
  <c r="M187" i="3"/>
  <c r="K191" i="3"/>
  <c r="M191" i="3"/>
  <c r="K193" i="3"/>
  <c r="M193" i="3"/>
  <c r="K194" i="3"/>
  <c r="M194" i="3"/>
  <c r="K195" i="3"/>
  <c r="M195" i="3"/>
  <c r="K197" i="3"/>
  <c r="M197" i="3"/>
  <c r="K209" i="3"/>
  <c r="M209" i="3"/>
  <c r="K210" i="3"/>
  <c r="M210" i="3"/>
  <c r="K214" i="3"/>
  <c r="M214" i="3"/>
  <c r="K215" i="3"/>
  <c r="M215" i="3"/>
  <c r="K218" i="3"/>
  <c r="M218" i="3"/>
  <c r="K220" i="3"/>
  <c r="M220" i="3"/>
  <c r="K221" i="3"/>
  <c r="M221" i="3"/>
  <c r="M222" i="3"/>
  <c r="O222" i="3" s="1"/>
  <c r="P222" i="3" s="1"/>
  <c r="K226" i="3"/>
  <c r="M226" i="3"/>
  <c r="K230" i="3"/>
  <c r="M230" i="3"/>
  <c r="K232" i="3"/>
  <c r="M232" i="3"/>
  <c r="K233" i="3"/>
  <c r="M233" i="3"/>
  <c r="K240" i="3"/>
  <c r="M240" i="3"/>
  <c r="K245" i="3"/>
  <c r="M245" i="3"/>
  <c r="M246" i="3"/>
  <c r="O246" i="3" s="1"/>
  <c r="P246" i="3" s="1"/>
  <c r="K248" i="3"/>
  <c r="M248" i="3"/>
  <c r="M249" i="3"/>
  <c r="O249" i="3" s="1"/>
  <c r="P249" i="3" s="1"/>
  <c r="K253" i="3"/>
  <c r="M253" i="3"/>
  <c r="K255" i="3"/>
  <c r="M255" i="3"/>
  <c r="K256" i="3"/>
  <c r="M256" i="3"/>
  <c r="K259" i="3"/>
  <c r="M259" i="3"/>
  <c r="K260" i="3"/>
  <c r="M260" i="3"/>
  <c r="K261" i="3"/>
  <c r="M261" i="3"/>
  <c r="K262" i="3"/>
  <c r="M262" i="3"/>
  <c r="K263" i="3"/>
  <c r="M263" i="3"/>
  <c r="K276" i="3"/>
  <c r="M276" i="3"/>
  <c r="K203" i="3"/>
  <c r="M203" i="3"/>
  <c r="K277" i="3"/>
  <c r="M277" i="3"/>
  <c r="K278" i="3"/>
  <c r="M278" i="3"/>
  <c r="K279" i="3"/>
  <c r="M279" i="3"/>
  <c r="K280" i="3"/>
  <c r="M280" i="3"/>
  <c r="K281" i="3"/>
  <c r="M281" i="3"/>
  <c r="M282" i="3"/>
  <c r="O282" i="3" s="1"/>
  <c r="P282" i="3" s="1"/>
  <c r="K285" i="3"/>
  <c r="M285" i="3"/>
  <c r="K288" i="3"/>
  <c r="M288" i="3"/>
  <c r="K290" i="3"/>
  <c r="M290" i="3"/>
  <c r="K296" i="3"/>
  <c r="M296" i="3"/>
  <c r="K297" i="3"/>
  <c r="M297" i="3"/>
  <c r="K298" i="3"/>
  <c r="M298" i="3"/>
  <c r="K299" i="3"/>
  <c r="M299" i="3"/>
  <c r="M167" i="3"/>
  <c r="O167" i="3" s="1"/>
  <c r="P167" i="3" s="1"/>
  <c r="K301" i="3"/>
  <c r="M301" i="3"/>
  <c r="K303" i="3"/>
  <c r="M303" i="3"/>
  <c r="K304" i="3"/>
  <c r="M304" i="3"/>
  <c r="K305" i="3"/>
  <c r="M305" i="3"/>
  <c r="K306" i="3"/>
  <c r="M306" i="3"/>
  <c r="K307" i="3"/>
  <c r="M307" i="3"/>
  <c r="K308" i="3"/>
  <c r="M308" i="3"/>
  <c r="K310" i="3"/>
  <c r="M310" i="3"/>
  <c r="O42" i="3" l="1"/>
  <c r="P42" i="3" s="1"/>
  <c r="O289" i="3"/>
  <c r="P289" i="3" s="1"/>
  <c r="O78" i="3"/>
  <c r="P78" i="3" s="1"/>
  <c r="O15" i="3"/>
  <c r="P15" i="3" s="1"/>
  <c r="O23" i="3"/>
  <c r="P23" i="3" s="1"/>
  <c r="O124" i="3"/>
  <c r="P124" i="3" s="1"/>
  <c r="O308" i="3"/>
  <c r="P308" i="3" s="1"/>
  <c r="O169" i="3"/>
  <c r="P169" i="3" s="1"/>
  <c r="O240" i="3"/>
  <c r="P240" i="3" s="1"/>
  <c r="O152" i="3"/>
  <c r="P152" i="3" s="1"/>
  <c r="O80" i="3"/>
  <c r="P80" i="3" s="1"/>
  <c r="O68" i="3"/>
  <c r="P68" i="3" s="1"/>
  <c r="O62" i="3"/>
  <c r="P62" i="3" s="1"/>
  <c r="O56" i="3"/>
  <c r="P56" i="3" s="1"/>
  <c r="O50" i="3"/>
  <c r="P50" i="3" s="1"/>
  <c r="O10" i="3"/>
  <c r="P10" i="3" s="1"/>
  <c r="O226" i="3"/>
  <c r="P226" i="3" s="1"/>
  <c r="O269" i="3"/>
  <c r="P269" i="3" s="1"/>
  <c r="O191" i="3"/>
  <c r="P191" i="3" s="1"/>
  <c r="O305" i="3"/>
  <c r="P305" i="3" s="1"/>
  <c r="O310" i="3"/>
  <c r="P310" i="3" s="1"/>
  <c r="O299" i="3"/>
  <c r="P299" i="3" s="1"/>
  <c r="O296" i="3"/>
  <c r="P296" i="3" s="1"/>
  <c r="O288" i="3"/>
  <c r="P288" i="3" s="1"/>
  <c r="O262" i="3"/>
  <c r="P262" i="3" s="1"/>
  <c r="O248" i="3"/>
  <c r="P248" i="3" s="1"/>
  <c r="O298" i="3"/>
  <c r="P298" i="3" s="1"/>
  <c r="O256" i="3"/>
  <c r="P256" i="3" s="1"/>
  <c r="O307" i="3"/>
  <c r="P307" i="3" s="1"/>
  <c r="O304" i="3"/>
  <c r="P304" i="3" s="1"/>
  <c r="O260" i="3"/>
  <c r="P260" i="3" s="1"/>
  <c r="O290" i="3"/>
  <c r="P290" i="3" s="1"/>
  <c r="O261" i="3"/>
  <c r="P261" i="3" s="1"/>
  <c r="O233" i="3"/>
  <c r="P233" i="3" s="1"/>
  <c r="O214" i="3"/>
  <c r="P214" i="3" s="1"/>
  <c r="O187" i="3"/>
  <c r="P187" i="3" s="1"/>
  <c r="P119" i="3"/>
  <c r="O158" i="3"/>
  <c r="P158" i="3" s="1"/>
  <c r="O111" i="3"/>
  <c r="P111" i="3" s="1"/>
  <c r="O267" i="3"/>
  <c r="P267" i="3" s="1"/>
  <c r="O75" i="3"/>
  <c r="P75" i="3" s="1"/>
  <c r="O66" i="3"/>
  <c r="P66" i="3" s="1"/>
  <c r="O57" i="3"/>
  <c r="P57" i="3" s="1"/>
  <c r="O51" i="3"/>
  <c r="P51" i="3" s="1"/>
  <c r="O38" i="3"/>
  <c r="P38" i="3" s="1"/>
  <c r="O26" i="3"/>
  <c r="P26" i="3" s="1"/>
  <c r="O132" i="3"/>
  <c r="P132" i="3" s="1"/>
  <c r="O277" i="3"/>
  <c r="P277" i="3" s="1"/>
  <c r="O221" i="3"/>
  <c r="P221" i="3" s="1"/>
  <c r="O197" i="3"/>
  <c r="P197" i="3" s="1"/>
  <c r="O175" i="3"/>
  <c r="P175" i="3" s="1"/>
  <c r="O153" i="3"/>
  <c r="P153" i="3" s="1"/>
  <c r="O122" i="3"/>
  <c r="P122" i="3" s="1"/>
  <c r="O69" i="3"/>
  <c r="P69" i="3" s="1"/>
  <c r="O54" i="3"/>
  <c r="P54" i="3" s="1"/>
  <c r="O35" i="3"/>
  <c r="P35" i="3" s="1"/>
  <c r="O14" i="3"/>
  <c r="P14" i="3" s="1"/>
  <c r="O245" i="3"/>
  <c r="P245" i="3" s="1"/>
  <c r="O193" i="3"/>
  <c r="P193" i="3" s="1"/>
  <c r="O178" i="3"/>
  <c r="P178" i="3" s="1"/>
  <c r="O162" i="3"/>
  <c r="P162" i="3" s="1"/>
  <c r="O146" i="3"/>
  <c r="P146" i="3" s="1"/>
  <c r="O104" i="3"/>
  <c r="P104" i="3" s="1"/>
  <c r="O81" i="3"/>
  <c r="P81" i="3" s="1"/>
  <c r="O63" i="3"/>
  <c r="P63" i="3" s="1"/>
  <c r="O280" i="3"/>
  <c r="P280" i="3" s="1"/>
  <c r="O230" i="3"/>
  <c r="P230" i="3" s="1"/>
  <c r="O210" i="3"/>
  <c r="P210" i="3" s="1"/>
  <c r="O184" i="3"/>
  <c r="P184" i="3" s="1"/>
  <c r="O165" i="3"/>
  <c r="P165" i="3" s="1"/>
  <c r="O149" i="3"/>
  <c r="P149" i="3" s="1"/>
  <c r="O131" i="3"/>
  <c r="P131" i="3" s="1"/>
  <c r="O108" i="3"/>
  <c r="P108" i="3" s="1"/>
  <c r="O264" i="3"/>
  <c r="P264" i="3" s="1"/>
  <c r="O72" i="3"/>
  <c r="P72" i="3" s="1"/>
  <c r="O60" i="3"/>
  <c r="P60" i="3" s="1"/>
  <c r="O32" i="3"/>
  <c r="P32" i="3" s="1"/>
  <c r="O11" i="3"/>
  <c r="P11" i="3" s="1"/>
  <c r="O186" i="3"/>
  <c r="P186" i="3" s="1"/>
  <c r="O174" i="3"/>
  <c r="P174" i="3" s="1"/>
  <c r="O157" i="3"/>
  <c r="P157" i="3" s="1"/>
  <c r="O279" i="3"/>
  <c r="P279" i="3" s="1"/>
  <c r="O232" i="3"/>
  <c r="P232" i="3" s="1"/>
  <c r="O220" i="3"/>
  <c r="P220" i="3" s="1"/>
  <c r="O209" i="3"/>
  <c r="P209" i="3" s="1"/>
  <c r="O164" i="3"/>
  <c r="P164" i="3" s="1"/>
  <c r="O133" i="3"/>
  <c r="P133" i="3" s="1"/>
  <c r="O121" i="3"/>
  <c r="P121" i="3" s="1"/>
  <c r="O110" i="3"/>
  <c r="P110" i="3" s="1"/>
  <c r="O266" i="3"/>
  <c r="P266" i="3" s="1"/>
  <c r="O96" i="3"/>
  <c r="P96" i="3" s="1"/>
  <c r="O74" i="3"/>
  <c r="P74" i="3" s="1"/>
  <c r="O278" i="3"/>
  <c r="P278" i="3" s="1"/>
  <c r="O306" i="3"/>
  <c r="P306" i="3" s="1"/>
  <c r="O301" i="3"/>
  <c r="P301" i="3" s="1"/>
  <c r="O281" i="3"/>
  <c r="P281" i="3" s="1"/>
  <c r="O276" i="3"/>
  <c r="P276" i="3" s="1"/>
  <c r="O194" i="3"/>
  <c r="P194" i="3" s="1"/>
  <c r="O179" i="3"/>
  <c r="P179" i="3" s="1"/>
  <c r="O297" i="3"/>
  <c r="P297" i="3" s="1"/>
  <c r="O285" i="3"/>
  <c r="P285" i="3" s="1"/>
  <c r="O255" i="3"/>
  <c r="P255" i="3" s="1"/>
  <c r="O253" i="3"/>
  <c r="P253" i="3" s="1"/>
  <c r="O303" i="3"/>
  <c r="P303" i="3" s="1"/>
  <c r="O259" i="3"/>
  <c r="P259" i="3" s="1"/>
  <c r="O218" i="3"/>
  <c r="P218" i="3" s="1"/>
  <c r="O215" i="3"/>
  <c r="P215" i="3" s="1"/>
  <c r="O185" i="3"/>
  <c r="P185" i="3" s="1"/>
  <c r="O176" i="3"/>
  <c r="P176" i="3" s="1"/>
  <c r="O170" i="3"/>
  <c r="P170" i="3" s="1"/>
  <c r="O159" i="3"/>
  <c r="P159" i="3" s="1"/>
  <c r="O156" i="3"/>
  <c r="P156" i="3" s="1"/>
  <c r="O147" i="3"/>
  <c r="P147" i="3" s="1"/>
  <c r="O135" i="3"/>
  <c r="P135" i="3" s="1"/>
  <c r="O123" i="3"/>
  <c r="P123" i="3" s="1"/>
  <c r="O116" i="3"/>
  <c r="P116" i="3" s="1"/>
  <c r="O112" i="3"/>
  <c r="P112" i="3" s="1"/>
  <c r="O109" i="3"/>
  <c r="P109" i="3" s="1"/>
  <c r="O106" i="3"/>
  <c r="P106" i="3" s="1"/>
  <c r="O268" i="3"/>
  <c r="P268" i="3" s="1"/>
  <c r="O265" i="3"/>
  <c r="P265" i="3" s="1"/>
  <c r="O90" i="3"/>
  <c r="P90" i="3" s="1"/>
  <c r="O82" i="3"/>
  <c r="P82" i="3" s="1"/>
  <c r="O79" i="3"/>
  <c r="P79" i="3" s="1"/>
  <c r="O76" i="3"/>
  <c r="P76" i="3" s="1"/>
  <c r="O73" i="3"/>
  <c r="P73" i="3" s="1"/>
  <c r="O70" i="3"/>
  <c r="P70" i="3" s="1"/>
  <c r="O67" i="3"/>
  <c r="P67" i="3" s="1"/>
  <c r="O64" i="3"/>
  <c r="P64" i="3" s="1"/>
  <c r="O61" i="3"/>
  <c r="P61" i="3" s="1"/>
  <c r="O58" i="3"/>
  <c r="P58" i="3" s="1"/>
  <c r="O55" i="3"/>
  <c r="P55" i="3" s="1"/>
  <c r="O52" i="3"/>
  <c r="P52" i="3" s="1"/>
  <c r="O49" i="3"/>
  <c r="P49" i="3" s="1"/>
  <c r="O27" i="3"/>
  <c r="P27" i="3" s="1"/>
  <c r="O24" i="3"/>
  <c r="P24" i="3" s="1"/>
  <c r="O12" i="3"/>
  <c r="P12" i="3" s="1"/>
  <c r="O263" i="3"/>
  <c r="P263" i="3" s="1"/>
  <c r="O203" i="3"/>
  <c r="P203" i="3" s="1"/>
  <c r="O195" i="3"/>
  <c r="P195" i="3" s="1"/>
  <c r="O183" i="3"/>
  <c r="P183" i="3" s="1"/>
  <c r="O238" i="3"/>
  <c r="P238" i="3" s="1"/>
  <c r="O97" i="3"/>
  <c r="P97" i="3" s="1"/>
  <c r="O148" i="3"/>
  <c r="P148" i="3" s="1"/>
  <c r="O113" i="3"/>
  <c r="P113" i="3" s="1"/>
  <c r="O107" i="3"/>
  <c r="P107" i="3" s="1"/>
  <c r="O88" i="3"/>
  <c r="P88" i="3" s="1"/>
  <c r="O77" i="3"/>
  <c r="P77" i="3" s="1"/>
  <c r="O71" i="3"/>
  <c r="P71" i="3" s="1"/>
  <c r="O65" i="3"/>
  <c r="P65" i="3" s="1"/>
  <c r="O59" i="3"/>
  <c r="P59" i="3" s="1"/>
  <c r="O53" i="3"/>
  <c r="P53" i="3" s="1"/>
  <c r="O46" i="3"/>
  <c r="P46" i="3" s="1"/>
  <c r="O34" i="3"/>
  <c r="P34" i="3" s="1"/>
  <c r="O28" i="3"/>
  <c r="P28" i="3" s="1"/>
  <c r="O13" i="3"/>
  <c r="P13" i="3" s="1"/>
  <c r="M9" i="3"/>
  <c r="M311" i="3" s="1"/>
  <c r="K9" i="3"/>
  <c r="K311" i="3" s="1"/>
  <c r="O9" i="3" l="1"/>
  <c r="P9" i="3" l="1"/>
  <c r="P311" i="3" s="1"/>
  <c r="O311" i="3"/>
</calcChain>
</file>

<file path=xl/sharedStrings.xml><?xml version="1.0" encoding="utf-8"?>
<sst xmlns="http://schemas.openxmlformats.org/spreadsheetml/2006/main" count="1553" uniqueCount="466">
  <si>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</si>
  <si>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</si>
  <si>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</si>
  <si>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</si>
  <si>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</si>
  <si>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</si>
  <si>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</si>
  <si>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</si>
  <si>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>ESTEFANY ISABEL GENAO FERNÁNDEZ</t>
  </si>
  <si>
    <t xml:space="preserve">MARIANO DE LA CRUZ HERNÁNDEZ </t>
  </si>
  <si>
    <t>ANALISTA DE DATOS</t>
  </si>
  <si>
    <t>MONITOR ESTADÍSTICO</t>
  </si>
  <si>
    <t>OMI SADHAI MERCEDES GARCÍA</t>
  </si>
  <si>
    <t>KATHERINE ISABEL FERRERAS DIAZ</t>
  </si>
  <si>
    <t>TÉCNICO DE OPERACIONES TIC</t>
  </si>
  <si>
    <t>ESMERLIN JOEL MIESES</t>
  </si>
  <si>
    <t>WILMO MARTÍNEZ SOLANO</t>
  </si>
  <si>
    <t>RUTH NAFTALI GOMERA RODRÍGUEZ</t>
  </si>
  <si>
    <t>CARLOS DANIEL GUERRERO RODRÍGUEZ</t>
  </si>
  <si>
    <t>ANALISTA DE CALIDAD</t>
  </si>
  <si>
    <t>MARLON DIAZ LÓPEZ</t>
  </si>
  <si>
    <t>MELISHA PATRONE CASTRO</t>
  </si>
  <si>
    <t>MONITOR DE CALIDAD</t>
  </si>
  <si>
    <t>MELISSA MICHELLE MUÑOZ SURO</t>
  </si>
  <si>
    <t>ANALISTA DE PLANIFICACIÓN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</si>
  <si>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</si>
  <si>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</si>
  <si>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</si>
  <si>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</si>
  <si>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</si>
  <si>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</si>
  <si>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</si>
  <si>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</si>
  <si>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>DEYVISON GARCÍA MEJÍA</t>
  </si>
  <si>
    <t>LÍDER DE PROYECTOS</t>
  </si>
  <si>
    <t>ESTEBAN ALFONSO REYES FRIAS</t>
  </si>
  <si>
    <t>RAFAEL ALBERTO SILIE REGUS</t>
  </si>
  <si>
    <t>WANDER MANUEL ALMONTE CRUZ</t>
  </si>
  <si>
    <t>ROSAILY GENESIS RODRIGUEZ SANTOS</t>
  </si>
  <si>
    <t xml:space="preserve">PAOLA INES NOVA MEDINA </t>
  </si>
  <si>
    <t>RICHARD ISRAEL REYES PACHECO</t>
  </si>
  <si>
    <t>LUIS ALFREDO DE LA CRUZ ORTEGA</t>
  </si>
  <si>
    <t xml:space="preserve">YSAURA CAROLINA SÁNCHEZ </t>
  </si>
  <si>
    <t>EMANUEL SANTANA GUZMÁN</t>
  </si>
  <si>
    <t>DEBORA AIMEE NAU RODRÍGUEZ</t>
  </si>
  <si>
    <t>ELIANNY ELIZABETH LIRIANO CABRERA</t>
  </si>
  <si>
    <t>PAOLA MIGUELINA MARTÍNEZ</t>
  </si>
  <si>
    <t>LISSETTE ANDREÍNA PACHECO FERNÁNDEZ</t>
  </si>
  <si>
    <t>LUIS DAVID MATOS LUNA</t>
  </si>
  <si>
    <t>KEVIN JIMÉNEZ LORENZO</t>
  </si>
  <si>
    <t>CAROLIN ALMONTE SILVERIO</t>
  </si>
  <si>
    <t>MIGUEL ANGEL HERNÁNDEZ GARCÍA</t>
  </si>
  <si>
    <t>JORGE LUIS VILLAR GUERRERO</t>
  </si>
  <si>
    <t>ELGA SÁNCHEZ HERNÁNDEZ</t>
  </si>
  <si>
    <t>ROSALIM ARBAJE SIDO</t>
  </si>
  <si>
    <t>ERKIN DARÍO DELGADO PÉREZ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</si>
  <si>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</si>
  <si>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</si>
  <si>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</si>
  <si>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</si>
  <si>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</si>
  <si>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</si>
  <si>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</si>
  <si>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</si>
  <si>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</si>
  <si>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</si>
  <si>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</si>
  <si>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</si>
  <si>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</si>
  <si>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</si>
  <si>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FEMENINO</t>
  </si>
  <si>
    <t>MASCULINO</t>
  </si>
  <si>
    <t>JOSÉ LUIS LÓPEZ GONZÁLEZ</t>
  </si>
  <si>
    <t>TOMÁS ALEXANDER FAMILIA ARROYO</t>
  </si>
  <si>
    <t>ANDRYS LUIS PAYANO</t>
  </si>
  <si>
    <t>PEDRO SILVERIO MONEGRO</t>
  </si>
  <si>
    <t>IVÁN JOSÉ FIRESTONE URIBE</t>
  </si>
  <si>
    <t>CARLA NATALIA FERNÁNDEZ HERRERA</t>
  </si>
  <si>
    <t>ROSDANY MARIELL MESA PERALTA</t>
  </si>
  <si>
    <t>SOPORTE DE MESA DE AYUDA</t>
  </si>
  <si>
    <t>ANALISTA DE SISTEMAS INFORMÁTICOS</t>
  </si>
  <si>
    <t>Oficina Gubernamental de Tecnologías de la Información y Comunicación</t>
  </si>
  <si>
    <t>YANIL MARGARITA JIMENEZ CARRASCO</t>
  </si>
  <si>
    <t>ENYER ANTONIO MERCEDES VILLEGA</t>
  </si>
  <si>
    <t>RAFAEL ANTONIO NUÑEZ DAGHER</t>
  </si>
  <si>
    <t>JOSÉ ANTONIO ESTEVEZ LÓPEZ</t>
  </si>
  <si>
    <t>ELVYN ALEXANDER MARTÍNEZ CASTRO</t>
  </si>
  <si>
    <t>JOSE EDUARDO ALVAREZ LEREBOURS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</si>
  <si>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</si>
  <si>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</si>
  <si>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</si>
  <si>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</si>
  <si>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</si>
  <si>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</si>
  <si>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DIRECCIÓN GENERAL</t>
  </si>
  <si>
    <t>JOHANNA MERCEDES FERNÁNDEZ OGANDO</t>
  </si>
  <si>
    <t>DEPARTAMENTO DE RECURSOS HUMANOS</t>
  </si>
  <si>
    <t>DEPARTAMENTO DE SEGURIDAD Y MONITOREO TIC</t>
  </si>
  <si>
    <t>DIRECCIÓN ATENCIÓN CIUDADANA</t>
  </si>
  <si>
    <t>RAMÓN TOMÁS TAMARES KELLY</t>
  </si>
  <si>
    <t>SUPERVISOR/A CAP</t>
  </si>
  <si>
    <t>DIRECCIÓN DE COMUNICACIONES</t>
  </si>
  <si>
    <t>DIRECCIÓN DE SERVICIOS DIGITALES INSTITUCIONALES</t>
  </si>
  <si>
    <t>JHARLINE CEBALLOS BOU</t>
  </si>
  <si>
    <t>DIRECCIÓN DE TRANSFORMACIÓN DIGITAL GUBERNAMENTAL</t>
  </si>
  <si>
    <t>DEPARTAMENTO DE TECNOLOGÍAS DE LA INFORMACIÓN Y COMUNICACIÓN</t>
  </si>
  <si>
    <t xml:space="preserve">LÍDER DE PROYECTOS </t>
  </si>
  <si>
    <t>DIRECCIÓN JURÍDICA</t>
  </si>
  <si>
    <t>ENCARGADO/A DEPARTAMENTO DE CALIDAD EN LA GESTIÓN</t>
  </si>
  <si>
    <t>ABOGADO/A</t>
  </si>
  <si>
    <t>DIRECCIÓN DE PLANIFICACIÓN Y DESARROLLO</t>
  </si>
  <si>
    <t>COORDINADOR/A DE PROYECTO MUNICIPIOS CONECTADOS</t>
  </si>
  <si>
    <t xml:space="preserve">ANDRÉ ALFONSO PICHARDO GOICO </t>
  </si>
  <si>
    <t>DESARROLLADOR DE SISTEMAS</t>
  </si>
  <si>
    <t>DIRECTOR/A DE COMUNICACIONES</t>
  </si>
  <si>
    <t>DIRECCIÓN ADMINISTRATIVA Y FINANCIERA</t>
  </si>
  <si>
    <t>ENCARGADO/A DEPARTAMENTO DE SERVICIOS DE CONFIANZA DIGITAL</t>
  </si>
  <si>
    <t>DIRECCIÓN DE RELACIONES INTERINSTITUCIONALES E INTERNACIONALES</t>
  </si>
  <si>
    <t>No.</t>
  </si>
  <si>
    <t>Nómina de Sueldos - Temporal</t>
  </si>
  <si>
    <t>LOURDES D' OLEO D' OLEO</t>
  </si>
  <si>
    <t>DIRECTOR/A DE RELACIONES INTERINSTITUCIONALES E INTERNACIONALES</t>
  </si>
  <si>
    <t>BRAYAN MONTAÑO BELTRE</t>
  </si>
  <si>
    <t>DESARROLLADOR</t>
  </si>
  <si>
    <t>ELIZABETH  FELIZ BELTRE</t>
  </si>
  <si>
    <t>ISMAEL APOLINAR SANTOS AMADOR</t>
  </si>
  <si>
    <t>WALTER BIENBENIDO GERONIMO BAUTISTA</t>
  </si>
  <si>
    <t>VICTOR ENRIQUEZ NUNEZ CARVAJAL</t>
  </si>
  <si>
    <t>JORGE ABRHAM MASSIH VARGAS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</si>
  <si>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</si>
  <si>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</si>
  <si>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</si>
  <si>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</si>
  <si>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</si>
  <si>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</si>
  <si>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MIGUEL ANGEL JIMENEZ AQUINO</t>
  </si>
  <si>
    <t>ARTURO APONTE BONILLA</t>
  </si>
  <si>
    <t>ENMANUEL JOSE ARIAS CEDANO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</si>
  <si>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</si>
  <si>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</si>
  <si>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</si>
  <si>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</si>
  <si>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</si>
  <si>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</si>
  <si>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</si>
  <si>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</si>
  <si>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</si>
  <si>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</si>
  <si>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</si>
  <si>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</si>
  <si>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</si>
  <si>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HILARY SANTANA MEDINA</t>
  </si>
  <si>
    <t>JUAN MANUEL REYES FELIZ</t>
  </si>
  <si>
    <t xml:space="preserve">DESARROLLADOR </t>
  </si>
  <si>
    <t xml:space="preserve">ANALISTA DE NORMAS </t>
  </si>
  <si>
    <t>JASON RAFAEL CRISOSTOMO GUERRERO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</si>
  <si>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</si>
  <si>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</si>
  <si>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</si>
  <si>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</si>
  <si>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</si>
  <si>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ALCIBIADES JUNIOR SIERRA PÉREZ</t>
  </si>
  <si>
    <t>RAFAEL JOSÉ CASTILLO MARTÍNEZ</t>
  </si>
  <si>
    <t>JESÚS ALBERTO GERMÁN PORTORREAL</t>
  </si>
  <si>
    <t>WILLIAM ALEXANDER GARCIA TAVAREZ</t>
  </si>
  <si>
    <t>ROSANNY ELIZABETH ARIAS CASTILLO</t>
  </si>
  <si>
    <t>FRAY ALBERTO DE JESÚS BORROMÉ</t>
  </si>
  <si>
    <t>MIGUEL ANTONIO LIRANZO ZABALA</t>
  </si>
  <si>
    <t>KELVIN JERÉZ GUTIÉRREZ</t>
  </si>
  <si>
    <t>BASILIO ANTONIO MARTÍNEZ SUSAÑA</t>
  </si>
  <si>
    <t>AMBAR CHANEL MENDOZA FENTON</t>
  </si>
  <si>
    <t>OTROS DESC.</t>
  </si>
  <si>
    <t xml:space="preserve">  </t>
  </si>
  <si>
    <t>GUSTAVO ADOLFO MORONTA MAINA</t>
  </si>
  <si>
    <t>HAMLET ALBERTO RODRÍGUEZ VIDAL</t>
  </si>
  <si>
    <t>EUDYS DE JESÚS RAMÍREZ MATEO</t>
  </si>
  <si>
    <t>NICHARDSON ROMERO PEÑA</t>
  </si>
  <si>
    <t>JHON LUIS FRIAS CONCEPCIÓN</t>
  </si>
  <si>
    <t>JEFFRY MANUEL AMANCIO MOYA</t>
  </si>
  <si>
    <t>FREDDY ALEXANDER ANTIGUA VENTURA</t>
  </si>
  <si>
    <t>FELIPE NERY CASTRO LARA</t>
  </si>
  <si>
    <t>ENCARGADA DE DIVISION DE REGISTRO ,CONTROL Y NÓMINA</t>
  </si>
  <si>
    <t>JOSE ALBERTO SANTOS MONEGRO</t>
  </si>
  <si>
    <t>EMMANUEL DISLA BATISTA</t>
  </si>
  <si>
    <t>MARIZETH STEPHANIE BEATO GERMAN</t>
  </si>
  <si>
    <t xml:space="preserve">CRISTALINA DE LOS ANGELES JAQUEZ </t>
  </si>
  <si>
    <t xml:space="preserve">ANALISTA DE PROYECTOS </t>
  </si>
  <si>
    <t>ANELOYNA ALTAGRACIA GOMEZ</t>
  </si>
  <si>
    <t>PARALEGAL</t>
  </si>
  <si>
    <t>GABRIEL ALEJANDRO FERNANDEZ PEREZ</t>
  </si>
  <si>
    <t xml:space="preserve">GRACE MARIA ROJAS SALAZAR </t>
  </si>
  <si>
    <t>NELSON ESPINOSA FELIZ</t>
  </si>
  <si>
    <t>PEDRO JUNIOR CHALAS BIDO</t>
  </si>
  <si>
    <t>GLORIBEL RODRIGUEZ</t>
  </si>
  <si>
    <t>JUNIOR JAVIER GARCIA LUCIANO</t>
  </si>
  <si>
    <t>CARLOS MANUEL MARMOLEJOS PIMENTEL</t>
  </si>
  <si>
    <t>TECNICO SOPORTE A USUARIOS</t>
  </si>
  <si>
    <t>ZOE MOYA PEREZ</t>
  </si>
  <si>
    <t>ISAULY AQUINO</t>
  </si>
  <si>
    <t>LIAM EUGENIO RAMIREZ MERCEDES</t>
  </si>
  <si>
    <t>ANALISTA SISTEMAS INFORMATICO</t>
  </si>
  <si>
    <t>JUAN BAUTISTA TORRES SANTANA</t>
  </si>
  <si>
    <t>KENEDY ALEXIS ROSARIO MORDAN</t>
  </si>
  <si>
    <t>ANALISTA DE RECURSOS HUMANOS</t>
  </si>
  <si>
    <t>DIRECTOR DE SERVICIOS DIGITALES INSTITUCIONALES</t>
  </si>
  <si>
    <t>MANUEL RAMON MAYRELE CHECO</t>
  </si>
  <si>
    <t>KRYON JESHUA CABRERA FLORIAN</t>
  </si>
  <si>
    <t>JESSY REINARIS DE LOS ANGELES PRENZO</t>
  </si>
  <si>
    <t>YARINEL SCARLET SANTANA RODRIGUEZ</t>
  </si>
  <si>
    <t>JOSE GABRIEL HERNANDEZ MORALES</t>
  </si>
  <si>
    <t>LEONARDO FABIO CEPPI ESPINAL</t>
  </si>
  <si>
    <t>GABRIEL ARMANDO ALFAU LARACUENTE</t>
  </si>
  <si>
    <t>CESAR BOLIVAR TERRERO SANTANA</t>
  </si>
  <si>
    <t>ISRAEL MEJIA SILE</t>
  </si>
  <si>
    <t>HONIL CRISTINA BARINAS NUNEZ</t>
  </si>
  <si>
    <t>JUAN CARLOS MARTINEZ FELIZ</t>
  </si>
  <si>
    <t>GUSTAVO EMIL HERNANDEZ CAMPOS</t>
  </si>
  <si>
    <t>EDUARDO MELO CORDERO</t>
  </si>
  <si>
    <t>SEBASTIAN ELIAS CABREJA LEONARDO</t>
  </si>
  <si>
    <t>INDHIRA CASTRO REYES</t>
  </si>
  <si>
    <t>ELVIS JORGE MENDOZA</t>
  </si>
  <si>
    <t>PERIODISTA</t>
  </si>
  <si>
    <t>RAMONA ELISA CASTILLO GARCIA</t>
  </si>
  <si>
    <t>LUIS RAFAEL VALDEZ TEJADA</t>
  </si>
  <si>
    <t>NEFTALI DEL ORBE VILLA</t>
  </si>
  <si>
    <t>JORGE LUIS BERROA ENCARNACION</t>
  </si>
  <si>
    <t>ESPECIALISTA DE NORMAS Y ESTÁNDARES</t>
  </si>
  <si>
    <t>COORDINADOR DE COMITÉS PROVINCIALES</t>
  </si>
  <si>
    <t>PASCUAL SÁNCHEZ LIZARDO</t>
  </si>
  <si>
    <t>JOSE LUIS RONDÓN SANTANA</t>
  </si>
  <si>
    <t>CARLOS ADAMES PÉREZ</t>
  </si>
  <si>
    <t>WILME JOSÉ MARTINEZ</t>
  </si>
  <si>
    <t xml:space="preserve">ENCARGADO/A DE DIVISIóN DE CONSULTORIA DIGITAL </t>
  </si>
  <si>
    <t>JIMMY ANTONIO GÓMEZ JAVIER</t>
  </si>
  <si>
    <t>ENCARGADO/A DEPARTAMENTO DE PROYECTOS TIC</t>
  </si>
  <si>
    <t>ENCARGADO/A DE DEPARTAMENTO DE PLATAFORMAS Y SERVICIOS</t>
  </si>
  <si>
    <t>BRYAN SÁNCHEZ  DELGADO</t>
  </si>
  <si>
    <t>TÉCNICO DE RECURSOS HUMANOS</t>
  </si>
  <si>
    <t>TÉCNICO DE TELECOMUNICACIONES</t>
  </si>
  <si>
    <t>TÉCNICO DE COMPRAS</t>
  </si>
  <si>
    <t>ANALISTA DE DOCUMENTACIÓN</t>
  </si>
  <si>
    <t>COORDINADOR/A DE CENTRO DE ATENCIÓN CIUDADANA</t>
  </si>
  <si>
    <t>TÉCNICO ADMINISTRATIVO</t>
  </si>
  <si>
    <t>ENCARGADO/A DE DIVISIÓN DE LITIGIOS</t>
  </si>
  <si>
    <t>TÉCNICO DE COMUNICACIONES</t>
  </si>
  <si>
    <t>WEBMASTER</t>
  </si>
  <si>
    <t xml:space="preserve">FERNANDO REY PERDOMO THEN </t>
  </si>
  <si>
    <t xml:space="preserve">ENCARGADO/A DE DIVISIÓN DE ADMINISTRACIÓN DEL SERVICIO TIC </t>
  </si>
  <si>
    <t>MADELINE JOHANNA ALCANTARA DEVERS</t>
  </si>
  <si>
    <t>BOLIVAR CRUCETA LOPEZ</t>
  </si>
  <si>
    <t xml:space="preserve">JOAN FRANCISCO QUEVEDO DE LOS SANTOS </t>
  </si>
  <si>
    <t>RAFAEL EDUARDO FERNANDEZ MENDEZ</t>
  </si>
  <si>
    <t>(1*) Deducción directa en declaración ISR empleados del SUIRPLUS. Rentas hasta RD$416,220.00 están exentas.</t>
  </si>
  <si>
    <t>Observaciones:</t>
  </si>
  <si>
    <t>PERSONAL TEMPORAL</t>
  </si>
  <si>
    <t>TERESA ANTONIA LOPEZ MELENCIANO</t>
  </si>
  <si>
    <t>ROGER ALBERTO BERGES MARTINEZ</t>
  </si>
  <si>
    <t>MIGUEL ALFONSO VARGAS CRUZ</t>
  </si>
  <si>
    <t>MARIA DEL MAR GARCIA PERICHE</t>
  </si>
  <si>
    <t>LEOCADIA ALCANTARA GARCIA</t>
  </si>
  <si>
    <t>COORDINADOR/A DE PROTOCOLO</t>
  </si>
  <si>
    <t>EMELY CAROLINA MADERA ABREU</t>
  </si>
  <si>
    <t xml:space="preserve">DAYSON GABRIEL SOSA </t>
  </si>
  <si>
    <t>CESARINA REYES ZACARIAS</t>
  </si>
  <si>
    <t>CRISTIAN LIZANDRO OSORIA ROBLES</t>
  </si>
  <si>
    <t>OSIRIS DAVID ARIAS CASTILLO</t>
  </si>
  <si>
    <t>MILENNY CONCEPCION GARCIA</t>
  </si>
  <si>
    <t>ANNY JOSEFINA CABRERA DE LA CRUZ</t>
  </si>
  <si>
    <t>ALONDRA JULISSA ESTEVEZ PEREZ</t>
  </si>
  <si>
    <t>JOSE AQUINO AQUINO</t>
  </si>
  <si>
    <t>NELSON JAVIER ROSADO SANCHEZ</t>
  </si>
  <si>
    <t>ENCARGADO(A) DEPARTAMENTO DE MANTENIMIENTO DE REDES</t>
  </si>
  <si>
    <t>GÉNERO</t>
  </si>
  <si>
    <t xml:space="preserve">FECHA TÉRMINO </t>
  </si>
  <si>
    <t>GÉNESIS LISBETH ÁLVAREZ DOMINGUEZ</t>
  </si>
  <si>
    <t>TAHIRI DURÁN JIMÉNEZ</t>
  </si>
  <si>
    <t>FÉLIX MANUEL GUZMÁN SÁNCHEZ</t>
  </si>
  <si>
    <t>JOSÉ LEONIDAS RODRIGUEZ GONZÁLEZ</t>
  </si>
  <si>
    <t>JORGE ALBERTO GÓMEZ TAVAREZ</t>
  </si>
  <si>
    <t>ENCARGADO/A DEPARTAMENTO DE ELABORACIÓN DE DOCUMENTOS LEGALES</t>
  </si>
  <si>
    <t>UNIDAD DE GESTIÓN DE RESULTADOS</t>
  </si>
  <si>
    <t>MARIA ARNO MORA</t>
  </si>
  <si>
    <t>JOSE ANIBAL ACEVEDO</t>
  </si>
  <si>
    <t>CESAR BERIGUE DELMA</t>
  </si>
  <si>
    <t>YAMILKA HENRIQUEZ COSME</t>
  </si>
  <si>
    <t>DEPARTAMENTO DE PLATAFORMAS Y SERVICIOS</t>
  </si>
  <si>
    <t>ENCARGADO/A DEPARTAMENTO DE COMUNICACION DIGITAL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</si>
  <si>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</si>
  <si>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</si>
  <si>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</si>
  <si>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EDWIN ROMERICO RODRIGUEZ GONZALEZ</t>
  </si>
  <si>
    <t xml:space="preserve">RAYSSA FIOR D´ ALIZA CÁCERES BERROA </t>
  </si>
  <si>
    <t>CONTADORA</t>
  </si>
  <si>
    <t xml:space="preserve">ANDRÉS ELÍAS REYES GARCÍA </t>
  </si>
  <si>
    <t>KIURINSON HIDALGO DOTEL</t>
  </si>
  <si>
    <t xml:space="preserve">ANALISTA COOPERACION INTERNACIONAL </t>
  </si>
  <si>
    <t>KARINA MICHEL ALMONTE GERALDO</t>
  </si>
  <si>
    <t>FRANCISCO DE JESUS BODDEN SANTOS</t>
  </si>
  <si>
    <t>ALFONSINA MARIE BURGOS JIMENEZ</t>
  </si>
  <si>
    <t>+</t>
  </si>
  <si>
    <t>DIRECTOR  DE TRANSFORMACIÓN DIGITAL GUBERNAMENTAL</t>
  </si>
  <si>
    <t>AMAURYS DANIEL ARIAS ABREU</t>
  </si>
  <si>
    <t>ALENNY MINIEL ZABALA</t>
  </si>
  <si>
    <t>1-DIC-2023</t>
  </si>
  <si>
    <t>GINNETTA RUBI UCETA GENAO</t>
  </si>
  <si>
    <t>BRYANT PEREZ GARCIA</t>
  </si>
  <si>
    <t>NACOR HENRIQUEZ DE LA CRUZ</t>
  </si>
  <si>
    <t>YAFREISI ELIZABETH PEÑA MENDEZ</t>
  </si>
  <si>
    <t>WANDA COLON ALCANTARA</t>
  </si>
  <si>
    <t>IAN MANUEL FRANJUL MEJIA</t>
  </si>
  <si>
    <t>JHOAN MANUEL JIMÉNEZ DE LA ROSA</t>
  </si>
  <si>
    <t>ALFRIDO YUNIOR ABREU METIVIER</t>
  </si>
  <si>
    <t>RAFAEL ERNESTO SANTOS LOPEZ</t>
  </si>
  <si>
    <t>YINA AIMEE VENTURA CASTILLO</t>
  </si>
  <si>
    <t>CHRISTIAN ALBERTO DE LA CRUZ FAMILIA</t>
  </si>
  <si>
    <t>JEFFREY FRANCISCO MESA DE OLEO</t>
  </si>
  <si>
    <t>KENIA ANDUJAR RODRIGUEZ</t>
  </si>
  <si>
    <t>JOSE LUIS BARIAS CUEVAS</t>
  </si>
  <si>
    <t>LUIS GRAHAM CASTILLO BAEZ</t>
  </si>
  <si>
    <t>RELACIONADOR PUBLICO</t>
  </si>
  <si>
    <t>ROSALIA RAMIREZ ROQUES</t>
  </si>
  <si>
    <t>ENCARGADO/A DIVISION DE ANALISIS ESTRATEGICO DE GOBIERNO DIGITAL</t>
  </si>
  <si>
    <t>NIEVE CABRERA VEGA</t>
  </si>
  <si>
    <t>COORDINADOR/A DE ENTRENAMIENTO</t>
  </si>
  <si>
    <t>ENCARGADO/A DEPARTAMENTO DE INNOVACION DIGITAL</t>
  </si>
  <si>
    <t>DEPARTAMENTO DE INNOVACION DIGITAL</t>
  </si>
  <si>
    <t>ENCARGADO/A DIVISION DE CAMBIO DE CULTURA DIGITAL</t>
  </si>
  <si>
    <t>ENCARGADO/A DIVISION DE PROTOTIPADO DIGITAL</t>
  </si>
  <si>
    <t>ENCARGADO DIVISION DE OPERACIONES TIC</t>
  </si>
  <si>
    <t>ANALISTA DE SISTEMAS INFORMATICOS</t>
  </si>
  <si>
    <t>PRISCILA ESTHER CONCHA PAULINO</t>
  </si>
  <si>
    <t>ANABEL TEJADA LOPEZ</t>
  </si>
  <si>
    <t>LISSA YASMIL DE LEON MARTINEZ</t>
  </si>
  <si>
    <t>YODARY ESTHER CHECO</t>
  </si>
  <si>
    <t>BERNARDO UREÑA RODRIGUEZ</t>
  </si>
  <si>
    <t>JORGE ALEXANDER BRAND ROSARIO</t>
  </si>
  <si>
    <t>ROSA ANGELA ACEVEDO TRINIDAD</t>
  </si>
  <si>
    <t>ENC. DPTO. DE COMPRAS Y CONTRATACIONES</t>
  </si>
  <si>
    <t>AMELIA ISABEL ADAMES ISABEL</t>
  </si>
  <si>
    <t>ANGELICA MARIA CRUZ THE</t>
  </si>
  <si>
    <t>AIMEE NICOLE ACOSTA ROSARIO</t>
  </si>
  <si>
    <t>ANNIA ODILE SAINT - HILAIRE POLANCO</t>
  </si>
  <si>
    <t>ANALISTA DE SISTEMA INFORMATICOS</t>
  </si>
  <si>
    <t>SILVIA SORIBEL PICHARDO REYES</t>
  </si>
  <si>
    <t>ENCARGADO (A) FORMULACION, MONITOREO Y PPP</t>
  </si>
  <si>
    <t>PAOLA JIMENA ADRIANS PACHECO</t>
  </si>
  <si>
    <t>JOHENNY DURAN GUERRERO</t>
  </si>
  <si>
    <t>LUCILA VELASQUEZ SORIANO</t>
  </si>
  <si>
    <t>LUIS STEVEN RIOS MENDEZ</t>
  </si>
  <si>
    <t>JESUS MIGUEL BAEZ MUÑIZ</t>
  </si>
  <si>
    <t>ENCARGADA DE DIVISION DE DISEÑO DE SERVICIOS DIGITALES</t>
  </si>
  <si>
    <t xml:space="preserve">ENCARGADA DIVISION DE MANTENIMIENTO </t>
  </si>
  <si>
    <t>JORGE ELIAS MUSA CONTRERAS</t>
  </si>
  <si>
    <t>VICTOR MOISES SANTANA TORRES</t>
  </si>
  <si>
    <t>CRISTIAN RODRIGUEZ DE LEON</t>
  </si>
  <si>
    <t>JASON CAO GRULLON</t>
  </si>
  <si>
    <t>CESAR EDUARDO TERRERO FELIX</t>
  </si>
  <si>
    <t>GABRIELA SABRINA FURCAL</t>
  </si>
  <si>
    <t xml:space="preserve">DIRECCIÓN DE ATENCIÓN CIUDADANA </t>
  </si>
  <si>
    <t>SUPERVISOR (A)</t>
  </si>
  <si>
    <t>YAHAIRA ISABEL CARIDAD SANTOS</t>
  </si>
  <si>
    <t>ARMANDO RODRIGUEZ</t>
  </si>
  <si>
    <t>TECNICO DE DOCUMENTACION</t>
  </si>
  <si>
    <t>GOAR RAFAEL FERNANDEZ BORGES</t>
  </si>
  <si>
    <t>ANALISTA DE DOCUMENTACION</t>
  </si>
  <si>
    <t>ANDY TORRES RODRIGUEZ</t>
  </si>
  <si>
    <t>DAURIS OSCAR FAMILIA HERNANDEZ</t>
  </si>
  <si>
    <t>JAVIER ELIAS ZAITER MEDINA</t>
  </si>
  <si>
    <t>ESTEFANY ALTAGRACIA HERNANDEZ HERNA</t>
  </si>
  <si>
    <t xml:space="preserve">DIRECCIÓN ADMINISTRATIVA Y FINANCIERA </t>
  </si>
  <si>
    <t>SARAH ANGELINA ADON ARIAS</t>
  </si>
  <si>
    <t>ANALISTA COMPRAS</t>
  </si>
  <si>
    <t>WAYDDY ASHLEY GRULLON</t>
  </si>
  <si>
    <t>SOPORTE USUARIO</t>
  </si>
  <si>
    <t>MARINO JOAQUIN FREITES LUNA</t>
  </si>
  <si>
    <t>TECNICO ADMINISTRATIVO</t>
  </si>
  <si>
    <t xml:space="preserve">DIRECCIÓN GENERAL </t>
  </si>
  <si>
    <t>TAHIA LIZ MARTINEZ MEJIA</t>
  </si>
  <si>
    <t>COORDINADORA DE SERV. AL CLIENTE</t>
  </si>
  <si>
    <t>OSCAR MIGUEL CARDY PICHARDO</t>
  </si>
  <si>
    <t>COORDINADOR PROTOCOLO</t>
  </si>
  <si>
    <t>RAMON ANTONIO PADILLA PUJOLS</t>
  </si>
  <si>
    <t xml:space="preserve">DIRECCIÒN DE TRANFORMACIÒN DIGITAL </t>
  </si>
  <si>
    <t>LINETTE HAYDEE SANTANA KHOURY</t>
  </si>
  <si>
    <t>CARLOS VAISIER RAMOS CUELLO</t>
  </si>
  <si>
    <t>JAVE CELESTE DIAZ DE LA CRUZ</t>
  </si>
  <si>
    <t>KISARY FRAMELY TAVAREZ SANCHEZ</t>
  </si>
  <si>
    <t>LEONARDO DE JESUS ROSARIO DE LA CRUZ</t>
  </si>
  <si>
    <t>FOTOGRAFO (A)</t>
  </si>
  <si>
    <t>FREISI ALBERTO JORGE DE LOS SANTOS</t>
  </si>
  <si>
    <t>CARLOS RAMON GARCIA ESTRELLA</t>
  </si>
  <si>
    <t>SARAH VIRGINIA SANTANA ESTEVEZ</t>
  </si>
  <si>
    <t>ENCARGADA DE DIVISION DE COMUNICACION INTERNA</t>
  </si>
  <si>
    <t>GABRIELLA CORTI GIRON</t>
  </si>
  <si>
    <t>JUAN TOMAS RAMOS RIVERA</t>
  </si>
  <si>
    <t>BALDWIN MORAN FEBLES</t>
  </si>
  <si>
    <t>LINET PAOLA SANCHEZ SALOMON</t>
  </si>
  <si>
    <t>LILIANA ALVARADO ARIAS</t>
  </si>
  <si>
    <t>MEDICO</t>
  </si>
  <si>
    <t>JOSE NICOLAS DE LOS SANTOS BENITEZ</t>
  </si>
  <si>
    <t>GENO MARTINEZ</t>
  </si>
  <si>
    <t>ENCARGADO DEPARTAMENTO DE SERVICIOS GENERALES</t>
  </si>
  <si>
    <t>ENCARGADO/A DEPARTAMENTO DE TECNOLOGÍAS DE LA INFORMACIÓN Y COMUNICACIÓN</t>
  </si>
  <si>
    <t>ANNY STEPHANY RODRIGUEZ EUSEBIO</t>
  </si>
  <si>
    <t>COORDINADORA DE RELACIONES INFORMATIVAS</t>
  </si>
  <si>
    <t>KELVIN MEJIA RODRIGUEZ</t>
  </si>
  <si>
    <t>LUIS JOSE PEREZ FUENTES</t>
  </si>
  <si>
    <t>MISAEL FRANCISCO GONZALES PEÑA</t>
  </si>
  <si>
    <t>ROBERTO EMIDIO ZABALA BAUTISTA</t>
  </si>
  <si>
    <t>ANALISTA DE TELECOMUNICACIONES</t>
  </si>
  <si>
    <t>JULIO ALBERTO MORALES HIERRO</t>
  </si>
  <si>
    <t xml:space="preserve">ENCARGADO DE DIVISION DE ALMACEN Y SUMINISTRO </t>
  </si>
  <si>
    <t>ROLANDO ANTONIO PEÑA BELLO</t>
  </si>
  <si>
    <t>DARITZA MILAGROS CRUZ PIMENTEL</t>
  </si>
  <si>
    <t>GESTOR DE PROTOCOLO</t>
  </si>
  <si>
    <t>FAIRA JULIANY CIRIACO MELENCIANO</t>
  </si>
  <si>
    <t>SALVADOR ROSARIO REINOSO</t>
  </si>
  <si>
    <t>DEPARTAMENTO DE SERVICIOS GENERALES</t>
  </si>
  <si>
    <t>ENCARGADA DE DIVISION DE CORRESPONDENCIA</t>
  </si>
  <si>
    <t>KENNY JULISSA MONTAÑO BELTRE</t>
  </si>
  <si>
    <t>ENC. DIV. DE ARQUITECTURA</t>
  </si>
  <si>
    <t>JOSE ALBERTO VALERIO ALFONSECA</t>
  </si>
  <si>
    <t>ISABELA MARIA VARGAS FRIAS</t>
  </si>
  <si>
    <t>JESUS ELIAS CASTRO BEATO</t>
  </si>
  <si>
    <t>ENCARGADO/A DIVISIÓN DE RIESGOS, CONTINUIDAD Y CIBERSEGURIDAD</t>
  </si>
  <si>
    <t>CARLOS JOSE ESPINAL ESTRELLA</t>
  </si>
  <si>
    <t>JULEIMY CELENIA LEON VARGAS</t>
  </si>
  <si>
    <t>ELUPINA ALTAGRACIA ALMONTE DE LOS SANTOS</t>
  </si>
  <si>
    <t>ERICK RICARDO MORALES LUGO</t>
  </si>
  <si>
    <t>GEOVANNA MARGARITA CASTRO FERNANDEZ</t>
  </si>
  <si>
    <t>JOSE ABEL LOPEZ GONZALEZ</t>
  </si>
  <si>
    <t>SANTIAGO CONTRERA MOYA</t>
  </si>
  <si>
    <t>YURY PAOLA PINILLA VEGA</t>
  </si>
  <si>
    <t>JENNY DIAZ ARCANGEL</t>
  </si>
  <si>
    <t>ENCARGADO/A DEPARTAMENTO DE RECURSOS HUMANOS</t>
  </si>
  <si>
    <t>ALEJANDRA PEREZ MARTINEZ</t>
  </si>
  <si>
    <t>ENCARGADO/A DEPARTAMENTO DE PROYECTOS TÉCNICOS</t>
  </si>
  <si>
    <t>ULISES ANTONIO PAYANO ABREU</t>
  </si>
  <si>
    <t>ESPECIALISTA DE ESTÁNDARES Y NORMATIVAS</t>
  </si>
  <si>
    <t>TÉCNICO SOPORTE A USUARIOS</t>
  </si>
  <si>
    <t>ENC. DE OPERACIONES</t>
  </si>
  <si>
    <t xml:space="preserve">DIRECTOR/A DE PLANIFICACIÓN Y DESARROLLO </t>
  </si>
  <si>
    <t xml:space="preserve">ENC. DE DISEÑO DE PLATAFORMAS ESTRUCTURALES </t>
  </si>
  <si>
    <t>ENCARGADO/A DE ASEGURAMIENTO DE LA CALIDAD</t>
  </si>
  <si>
    <t>ENC. DE ARQUITECTURA DIGITAL GUBERNAMENTAL</t>
  </si>
  <si>
    <t xml:space="preserve">ENCARGADO DE ADMINISTRACIÓN DE SERVICIOS Y PROYECTOS </t>
  </si>
  <si>
    <t xml:space="preserve">DIRECTOR (A) DE CENTRO DE DATOS DEL ESTADO </t>
  </si>
  <si>
    <t xml:space="preserve">DESARROLLADOR/A DE SISTEMAS </t>
  </si>
  <si>
    <t xml:space="preserve">ENCARGADO/A DE ASISTENCIA A USUARIOS INSTITUCIONALES </t>
  </si>
  <si>
    <t>DHARINNE VILORIA AQUINO</t>
  </si>
  <si>
    <t>ENC. RELACIONES LABORALES Y SOCIALES</t>
  </si>
  <si>
    <t>GERSON ELIAS MARTE SALVAT</t>
  </si>
  <si>
    <t>MARIA ROSY FURCAL GUERRERO</t>
  </si>
  <si>
    <t>ENCARGADO DIVISION DESARROLLO</t>
  </si>
  <si>
    <r>
      <t xml:space="preserve">Correspondiente al mes de Abril </t>
    </r>
    <r>
      <rPr>
        <b/>
        <u/>
        <sz val="26"/>
        <rFont val="Poppins "/>
      </rPr>
      <t>2024</t>
    </r>
  </si>
  <si>
    <t>ALAMS PEREZ PEREZ</t>
  </si>
  <si>
    <t>ANGELY LEONOR SUSANA RODRIGUEZ ALVAREZ</t>
  </si>
  <si>
    <t>ANGIE SABRINA JIMENEZ GARCIA</t>
  </si>
  <si>
    <t>TONY RAFAEL DISLA</t>
  </si>
  <si>
    <t>JUAN PABLO BURGOS HENRIQUEZ</t>
  </si>
  <si>
    <t xml:space="preserve">DIRECTOR DE ATENCIÓN CIUDADANA </t>
  </si>
  <si>
    <t>ADOLFO HITLER PEREZ HENRIQUEZ</t>
  </si>
  <si>
    <t>ENCARGADO/A DE DEPARTAMENTO DE OPERACIONES Y MONITOREO</t>
  </si>
  <si>
    <t>ROSAURA MARIS DE LA CRUZ DE LOS SANTOS</t>
  </si>
  <si>
    <t>JORGE LUIS ABREU DURAN</t>
  </si>
  <si>
    <t>ENCARGADO/A DEPARTAMENTO DE SEGURIDAD Y MONITOREO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</si>
</sst>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b/>
      <u/>
      <sz val="26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11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6" fillId="33" borderId="0" xfId="0" applyFont="1" applyFill="1"/>
    <xf numFmtId="0" fontId="26" fillId="0" borderId="0" xfId="0" applyFont="1"/>
    <xf numFmtId="0" fontId="27" fillId="33" borderId="0" xfId="43" applyFont="1" applyFill="1"/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left" vertical="center"/>
    </xf>
    <xf numFmtId="0" fontId="29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6" fillId="0" borderId="0" xfId="0" applyNumberFormat="1" applyFont="1" applyAlignment="1">
      <alignment horizontal="center"/>
    </xf>
    <xf numFmtId="4" fontId="26" fillId="33" borderId="0" xfId="0" applyNumberFormat="1" applyFont="1" applyFill="1" applyAlignment="1">
      <alignment horizontal="center"/>
    </xf>
    <xf numFmtId="0" fontId="27" fillId="33" borderId="0" xfId="43" applyFont="1" applyFill="1" applyAlignment="1">
      <alignment horizontal="center"/>
    </xf>
    <xf numFmtId="44" fontId="27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5" fillId="33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4" fontId="35" fillId="0" borderId="0" xfId="0" applyNumberFormat="1" applyFont="1" applyAlignment="1">
      <alignment horizontal="center"/>
    </xf>
    <xf numFmtId="4" fontId="35" fillId="33" borderId="0" xfId="0" applyNumberFormat="1" applyFont="1" applyFill="1" applyAlignment="1">
      <alignment horizont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7" fillId="33" borderId="0" xfId="43" applyNumberFormat="1" applyFont="1" applyFill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35" fillId="33" borderId="0" xfId="0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0" fontId="37" fillId="33" borderId="0" xfId="43" applyFont="1" applyFill="1" applyAlignment="1">
      <alignment horizontal="center"/>
    </xf>
    <xf numFmtId="164" fontId="39" fillId="33" borderId="0" xfId="43" applyNumberFormat="1" applyFont="1" applyFill="1" applyAlignment="1">
      <alignment horizontal="center" vertical="center"/>
    </xf>
    <xf numFmtId="0" fontId="40" fillId="33" borderId="0" xfId="43" applyFont="1" applyFill="1" applyAlignment="1">
      <alignment horizontal="center"/>
    </xf>
    <xf numFmtId="0" fontId="39" fillId="33" borderId="0" xfId="0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9" fillId="33" borderId="0" xfId="43" applyFont="1" applyFill="1"/>
    <xf numFmtId="0" fontId="29" fillId="0" borderId="0" xfId="43" applyFont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33" borderId="0" xfId="43" applyFont="1" applyFill="1" applyAlignment="1">
      <alignment horizontal="center"/>
    </xf>
    <xf numFmtId="0" fontId="38" fillId="33" borderId="0" xfId="43" applyFont="1" applyFill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 wrapText="1"/>
    </xf>
    <xf numFmtId="164" fontId="34" fillId="35" borderId="16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 wrapText="1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164" fontId="4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5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164" fontId="47" fillId="0" borderId="0" xfId="0" applyNumberFormat="1" applyFont="1" applyAlignment="1">
      <alignment horizontal="center"/>
    </xf>
    <xf numFmtId="0" fontId="31" fillId="0" borderId="11" xfId="43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 wrapText="1"/>
    </xf>
    <xf numFmtId="164" fontId="31" fillId="0" borderId="11" xfId="43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1" fillId="0" borderId="10" xfId="43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164" fontId="31" fillId="0" borderId="10" xfId="43" applyNumberFormat="1" applyFont="1" applyBorder="1" applyAlignment="1">
      <alignment horizontal="center" vertical="center" wrapText="1"/>
    </xf>
    <xf numFmtId="15" fontId="31" fillId="0" borderId="10" xfId="0" applyNumberFormat="1" applyFont="1" applyBorder="1" applyAlignment="1">
      <alignment horizontal="center" vertical="center" wrapText="1"/>
    </xf>
    <xf numFmtId="15" fontId="31" fillId="0" borderId="10" xfId="43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19" fillId="0" borderId="0" xfId="43" applyFont="1"/>
    <xf numFmtId="0" fontId="32" fillId="0" borderId="12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1" fillId="0" borderId="10" xfId="0" applyFont="1" applyBorder="1" applyAlignment="1">
      <alignment horizontal="left" vertical="center" wrapText="1"/>
    </xf>
    <xf numFmtId="0" fontId="1" fillId="0" borderId="0" xfId="43" applyFont="1"/>
    <xf numFmtId="0" fontId="32" fillId="0" borderId="10" xfId="43" applyFont="1" applyBorder="1" applyAlignment="1">
      <alignment horizontal="center" vertical="center" wrapText="1"/>
    </xf>
    <xf numFmtId="0" fontId="32" fillId="0" borderId="13" xfId="0" applyFont="1" applyBorder="1" applyAlignment="1">
      <alignment horizontal="left" vertical="center" wrapText="1"/>
    </xf>
    <xf numFmtId="0" fontId="14" fillId="0" borderId="0" xfId="43" applyFont="1"/>
    <xf numFmtId="15" fontId="31" fillId="0" borderId="14" xfId="43" applyNumberFormat="1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15" fontId="31" fillId="0" borderId="11" xfId="0" applyNumberFormat="1" applyFont="1" applyBorder="1" applyAlignment="1">
      <alignment horizontal="center" vertical="center" wrapText="1"/>
    </xf>
    <xf numFmtId="0" fontId="43" fillId="33" borderId="0" xfId="0" applyFont="1" applyFill="1" applyAlignment="1">
      <alignment horizontal="center" vertical="center"/>
    </xf>
    <xf numFmtId="0" fontId="34" fillId="35" borderId="15" xfId="43" applyFont="1" applyFill="1" applyBorder="1" applyAlignment="1">
      <alignment horizontal="right" vertical="center" wrapText="1"/>
    </xf>
    <xf numFmtId="0" fontId="34" fillId="35" borderId="16" xfId="43" applyFont="1" applyFill="1" applyBorder="1" applyAlignment="1">
      <alignment horizontal="right" vertical="center" wrapText="1"/>
    </xf>
    <xf numFmtId="0" fontId="42" fillId="33" borderId="0" xfId="0" applyFont="1" applyFill="1" applyAlignment="1">
      <alignment horizontal="center" vertical="center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9" xr:uid="{256C9884-97D0-4A3C-A204-16FEF16045A5}"/>
    <cellStyle name="60% - Accent2" xfId="25" builtinId="36" customBuiltin="1"/>
    <cellStyle name="60% - Accent2 2" xfId="50" xr:uid="{FCBC9434-B50E-4C83-A9FE-3EADB5911FE5}"/>
    <cellStyle name="60% - Accent3" xfId="29" builtinId="40" customBuiltin="1"/>
    <cellStyle name="60% - Accent3 2" xfId="51" xr:uid="{C8345B7C-778C-41DA-BF73-3BC98CC5EF87}"/>
    <cellStyle name="60% - Accent4" xfId="33" builtinId="44" customBuiltin="1"/>
    <cellStyle name="60% - Accent4 2" xfId="52" xr:uid="{9B346E48-75B3-4D61-9164-DDDF9BFDB9E3}"/>
    <cellStyle name="60% - Accent5" xfId="37" builtinId="48" customBuiltin="1"/>
    <cellStyle name="60% - Accent5 2" xfId="53" xr:uid="{04ACD546-AA4A-40AB-8D39-0569B7769AA1}"/>
    <cellStyle name="60% - Accent6" xfId="41" builtinId="52" customBuiltin="1"/>
    <cellStyle name="60% - Accent6 2" xfId="54" xr:uid="{F39F64B2-81FB-46D9-B4D5-D78B6E54241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itle 2" xfId="47" xr:uid="{4CE01127-023B-4A43-B949-B8020A221C69}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4286252</xdr:colOff>
      <xdr:row>2</xdr:row>
      <xdr:rowOff>23814</xdr:rowOff>
    </xdr:from>
    <xdr:to>
      <xdr:col>3</xdr:col>
      <xdr:colOff>4457702</xdr:colOff>
      <xdr:row>6</xdr:row>
      <xdr:rowOff>228602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86440" y="357189"/>
          <a:ext cx="4476750" cy="1824038"/>
        </a:xfrm>
        <a:prstGeom prst="rect">
          <a:avLst/>
        </a:prstGeom>
        <a:ln/>
      </xdr:spPr>
    </xdr:pic>
    <xdr:clientData/>
  </xdr:twoCellAnchor>
  <xdr:oneCellAnchor>
    <xdr:from>
      <xdr:col>1</xdr:col>
      <xdr:colOff>285751</xdr:colOff>
      <xdr:row>2</xdr:row>
      <xdr:rowOff>76201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1" y="40957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Q349"/>
  <sheetViews>
    <sheetView showGridLines="0" tabSelected="1" zoomScale="40" zoomScaleNormal="40" zoomScaleSheetLayoutView="40" workbookViewId="0">
      <pane ySplit="8" topLeftCell="A9" activePane="bottomLeft" state="frozen"/>
      <selection pane="bottomLeft" activeCell="I7" sqref="I7"/>
    </sheetView>
  </sheetViews>
  <sheetFormatPr defaultColWidth="11.42578125" defaultRowHeight="12.75"/>
  <cols>
    <col min="1" max="1" width="11.42578125" style="1"/>
    <col min="2" max="2" width="11.140625" style="3" customWidth="1"/>
    <col min="3" max="3" width="58.5703125" style="49" customWidth="1"/>
    <col min="4" max="4" width="73.42578125" style="49" customWidth="1"/>
    <col min="5" max="5" width="51" style="49" customWidth="1"/>
    <col min="6" max="6" width="44.42578125" style="1" customWidth="1"/>
    <col min="7" max="7" width="24.140625" style="13" bestFit="1" customWidth="1"/>
    <col min="8" max="8" width="32.28515625" style="13" bestFit="1" customWidth="1"/>
    <col min="9" max="9" width="38" style="13" bestFit="1" customWidth="1"/>
    <col min="10" max="10" width="47.7109375" style="13" customWidth="1"/>
    <col min="11" max="11" width="43.7109375" style="14" customWidth="1"/>
    <col min="12" max="12" width="46.28515625" style="14" customWidth="1"/>
    <col min="13" max="13" width="37.28515625" style="14" customWidth="1"/>
    <col min="14" max="14" width="38" style="42" customWidth="1"/>
    <col min="15" max="15" width="43.7109375" style="14" customWidth="1"/>
    <col min="16" max="16" width="44.5703125" style="13" customWidth="1"/>
    <col min="17" max="16384" width="11.42578125" style="1"/>
  </cols>
  <sheetData>
    <row r="4" spans="2:16" s="12" customFormat="1" ht="43.5" customHeight="1">
      <c r="B4" s="107" t="s">
        <v>81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12" customFormat="1" ht="35.25" customHeight="1">
      <c r="B5" s="110" t="s">
        <v>119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</row>
    <row r="6" spans="2:16" s="12" customFormat="1" ht="36" customHeight="1">
      <c r="B6" s="110" t="s">
        <v>454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</row>
    <row r="7" spans="2:16" s="12" customFormat="1" ht="26.25" customHeight="1">
      <c r="B7" s="57"/>
      <c r="C7" s="58"/>
      <c r="D7" s="58"/>
      <c r="E7" s="59"/>
      <c r="F7" s="60"/>
      <c r="G7" s="60"/>
      <c r="H7" s="61"/>
      <c r="I7" s="61"/>
      <c r="J7" s="60"/>
      <c r="K7" s="62"/>
      <c r="L7" s="62"/>
      <c r="M7" s="62"/>
      <c r="N7" s="63"/>
      <c r="O7" s="62"/>
      <c r="P7" s="61"/>
    </row>
    <row r="8" spans="2:16" customFormat="1" ht="97.5" customHeight="1">
      <c r="B8" s="64" t="s">
        <v>118</v>
      </c>
      <c r="C8" s="64" t="s">
        <v>66</v>
      </c>
      <c r="D8" s="64" t="s">
        <v>89</v>
      </c>
      <c r="E8" s="64" t="s">
        <v>3</v>
      </c>
      <c r="F8" s="65" t="s">
        <v>67</v>
      </c>
      <c r="G8" s="64" t="s">
        <v>272</v>
      </c>
      <c r="H8" s="64" t="s">
        <v>7</v>
      </c>
      <c r="I8" s="64" t="s">
        <v>273</v>
      </c>
      <c r="J8" s="65" t="s">
        <v>68</v>
      </c>
      <c r="K8" s="65" t="s">
        <v>0</v>
      </c>
      <c r="L8" s="64" t="s">
        <v>1</v>
      </c>
      <c r="M8" s="65" t="s">
        <v>2</v>
      </c>
      <c r="N8" s="64" t="s">
        <v>171</v>
      </c>
      <c r="O8" s="64" t="s">
        <v>4</v>
      </c>
      <c r="P8" s="65" t="s">
        <v>69</v>
      </c>
    </row>
    <row r="9" spans="2:16" s="83" customFormat="1" ht="97.5" customHeight="1">
      <c r="B9" s="80">
        <v>1</v>
      </c>
      <c r="C9" s="85" t="s">
        <v>293</v>
      </c>
      <c r="D9" s="85" t="s">
        <v>94</v>
      </c>
      <c r="E9" s="85" t="s">
        <v>242</v>
      </c>
      <c r="F9" s="86" t="s">
        <v>254</v>
      </c>
      <c r="G9" s="87" t="s">
        <v>71</v>
      </c>
      <c r="H9" s="88">
        <v>45390</v>
      </c>
      <c r="I9" s="88">
        <v>45573</v>
      </c>
      <c r="J9" s="89">
        <v>50000</v>
      </c>
      <c r="K9" s="82">
        <f t="shared" ref="K9:K104" si="0">+J9*2.87%</f>
        <v>1435</v>
      </c>
      <c r="L9" s="90">
        <v>1854</v>
      </c>
      <c r="M9" s="81">
        <f t="shared" ref="M9:M13" si="1">J9*3.04%</f>
        <v>1520</v>
      </c>
      <c r="N9" s="90">
        <v>25</v>
      </c>
      <c r="O9" s="82">
        <f t="shared" ref="O9:O76" si="2">SUM(K9:N9)</f>
        <v>4834</v>
      </c>
      <c r="P9" s="82">
        <f>J9-O9</f>
        <v>45166</v>
      </c>
    </row>
    <row r="10" spans="2:16" s="83" customFormat="1" ht="97.5" customHeight="1">
      <c r="B10" s="80">
        <v>2</v>
      </c>
      <c r="C10" s="85" t="s">
        <v>313</v>
      </c>
      <c r="D10" s="85" t="s">
        <v>94</v>
      </c>
      <c r="E10" s="85" t="s">
        <v>242</v>
      </c>
      <c r="F10" s="86" t="s">
        <v>254</v>
      </c>
      <c r="G10" s="87" t="s">
        <v>70</v>
      </c>
      <c r="H10" s="88">
        <v>45292</v>
      </c>
      <c r="I10" s="88">
        <v>45474</v>
      </c>
      <c r="J10" s="89">
        <v>50000</v>
      </c>
      <c r="K10" s="82">
        <f t="shared" si="0"/>
        <v>1435</v>
      </c>
      <c r="L10" s="90">
        <v>1854</v>
      </c>
      <c r="M10" s="81">
        <f t="shared" si="1"/>
        <v>1520</v>
      </c>
      <c r="N10" s="90">
        <v>25</v>
      </c>
      <c r="O10" s="82">
        <f t="shared" si="2"/>
        <v>4834</v>
      </c>
      <c r="P10" s="82">
        <f t="shared" ref="P10:P76" si="3">J10-O10</f>
        <v>45166</v>
      </c>
    </row>
    <row r="11" spans="2:16" s="83" customFormat="1" ht="97.5" customHeight="1">
      <c r="B11" s="80">
        <v>3</v>
      </c>
      <c r="C11" s="85" t="s">
        <v>383</v>
      </c>
      <c r="D11" s="85" t="s">
        <v>94</v>
      </c>
      <c r="E11" s="85" t="s">
        <v>26</v>
      </c>
      <c r="F11" s="86" t="s">
        <v>254</v>
      </c>
      <c r="G11" s="87" t="s">
        <v>70</v>
      </c>
      <c r="H11" s="88">
        <v>45352</v>
      </c>
      <c r="I11" s="88">
        <v>45536</v>
      </c>
      <c r="J11" s="89">
        <v>70000</v>
      </c>
      <c r="K11" s="82">
        <f t="shared" si="0"/>
        <v>2009</v>
      </c>
      <c r="L11" s="90">
        <v>5368.48</v>
      </c>
      <c r="M11" s="81">
        <f t="shared" si="1"/>
        <v>2128</v>
      </c>
      <c r="N11" s="90">
        <v>25</v>
      </c>
      <c r="O11" s="82">
        <f t="shared" si="2"/>
        <v>9530.48</v>
      </c>
      <c r="P11" s="82">
        <f t="shared" si="3"/>
        <v>60469.520000000004</v>
      </c>
    </row>
    <row r="12" spans="2:16" s="83" customFormat="1" ht="97.5" customHeight="1">
      <c r="B12" s="80">
        <v>4</v>
      </c>
      <c r="C12" s="85" t="s">
        <v>394</v>
      </c>
      <c r="D12" s="85" t="s">
        <v>94</v>
      </c>
      <c r="E12" s="85" t="s">
        <v>26</v>
      </c>
      <c r="F12" s="86" t="s">
        <v>254</v>
      </c>
      <c r="G12" s="87" t="s">
        <v>71</v>
      </c>
      <c r="H12" s="88">
        <v>45352</v>
      </c>
      <c r="I12" s="88">
        <v>45536</v>
      </c>
      <c r="J12" s="89">
        <v>60000</v>
      </c>
      <c r="K12" s="82">
        <f t="shared" si="0"/>
        <v>1722</v>
      </c>
      <c r="L12" s="90">
        <v>3486.68</v>
      </c>
      <c r="M12" s="81">
        <f t="shared" si="1"/>
        <v>1824</v>
      </c>
      <c r="N12" s="90">
        <v>25</v>
      </c>
      <c r="O12" s="82">
        <f t="shared" si="2"/>
        <v>7057.68</v>
      </c>
      <c r="P12" s="82">
        <f t="shared" si="3"/>
        <v>52942.32</v>
      </c>
    </row>
    <row r="13" spans="2:16" s="83" customFormat="1" ht="97.5" customHeight="1">
      <c r="B13" s="80">
        <v>5</v>
      </c>
      <c r="C13" s="85" t="s">
        <v>413</v>
      </c>
      <c r="D13" s="85" t="s">
        <v>94</v>
      </c>
      <c r="E13" s="85" t="s">
        <v>414</v>
      </c>
      <c r="F13" s="86" t="s">
        <v>254</v>
      </c>
      <c r="G13" s="87" t="s">
        <v>70</v>
      </c>
      <c r="H13" s="88">
        <v>45261</v>
      </c>
      <c r="I13" s="88">
        <v>45444</v>
      </c>
      <c r="J13" s="89">
        <v>50000</v>
      </c>
      <c r="K13" s="82">
        <f t="shared" si="0"/>
        <v>1435</v>
      </c>
      <c r="L13" s="90">
        <v>1854</v>
      </c>
      <c r="M13" s="81">
        <f t="shared" si="1"/>
        <v>1520</v>
      </c>
      <c r="N13" s="90">
        <v>25</v>
      </c>
      <c r="O13" s="82">
        <f t="shared" si="2"/>
        <v>4834</v>
      </c>
      <c r="P13" s="82">
        <f t="shared" si="3"/>
        <v>45166</v>
      </c>
    </row>
    <row r="14" spans="2:16" s="83" customFormat="1" ht="112.5" customHeight="1">
      <c r="B14" s="80">
        <v>6</v>
      </c>
      <c r="C14" s="85" t="s">
        <v>23</v>
      </c>
      <c r="D14" s="85" t="s">
        <v>325</v>
      </c>
      <c r="E14" s="85" t="s">
        <v>324</v>
      </c>
      <c r="F14" s="86" t="s">
        <v>254</v>
      </c>
      <c r="G14" s="87" t="s">
        <v>70</v>
      </c>
      <c r="H14" s="88">
        <v>45352</v>
      </c>
      <c r="I14" s="88">
        <v>45536</v>
      </c>
      <c r="J14" s="89">
        <v>155000</v>
      </c>
      <c r="K14" s="82">
        <f t="shared" si="0"/>
        <v>4448.5</v>
      </c>
      <c r="L14" s="90">
        <v>25042.74</v>
      </c>
      <c r="M14" s="81">
        <f>+J14*3.04%</f>
        <v>4712</v>
      </c>
      <c r="N14" s="90">
        <v>25</v>
      </c>
      <c r="O14" s="82">
        <f t="shared" si="2"/>
        <v>34228.240000000005</v>
      </c>
      <c r="P14" s="82">
        <f t="shared" si="3"/>
        <v>120771.76</v>
      </c>
    </row>
    <row r="15" spans="2:16" s="83" customFormat="1" ht="97.5" customHeight="1">
      <c r="B15" s="80">
        <v>7</v>
      </c>
      <c r="C15" s="85" t="s">
        <v>47</v>
      </c>
      <c r="D15" s="85" t="s">
        <v>325</v>
      </c>
      <c r="E15" s="85" t="s">
        <v>326</v>
      </c>
      <c r="F15" s="86" t="s">
        <v>254</v>
      </c>
      <c r="G15" s="87" t="s">
        <v>70</v>
      </c>
      <c r="H15" s="88">
        <v>45292</v>
      </c>
      <c r="I15" s="88">
        <v>45474</v>
      </c>
      <c r="J15" s="89">
        <v>110000</v>
      </c>
      <c r="K15" s="82">
        <f>+J15*2.87%</f>
        <v>3157</v>
      </c>
      <c r="L15" s="90">
        <v>14457.62</v>
      </c>
      <c r="M15" s="81">
        <f>+J15*3.04%</f>
        <v>3344</v>
      </c>
      <c r="N15" s="90">
        <v>25</v>
      </c>
      <c r="O15" s="82">
        <f t="shared" si="2"/>
        <v>20983.620000000003</v>
      </c>
      <c r="P15" s="82">
        <f t="shared" si="3"/>
        <v>89016.38</v>
      </c>
    </row>
    <row r="16" spans="2:16" s="83" customFormat="1" ht="97.5" customHeight="1">
      <c r="B16" s="80">
        <v>8</v>
      </c>
      <c r="C16" s="85" t="s">
        <v>255</v>
      </c>
      <c r="D16" s="85" t="s">
        <v>325</v>
      </c>
      <c r="E16" s="85" t="s">
        <v>26</v>
      </c>
      <c r="F16" s="86" t="s">
        <v>254</v>
      </c>
      <c r="G16" s="87" t="s">
        <v>70</v>
      </c>
      <c r="H16" s="88">
        <v>45292</v>
      </c>
      <c r="I16" s="88">
        <v>45474</v>
      </c>
      <c r="J16" s="89">
        <v>80000</v>
      </c>
      <c r="K16" s="82">
        <v>2296</v>
      </c>
      <c r="L16" s="90">
        <v>7400.94</v>
      </c>
      <c r="M16" s="81">
        <v>2432</v>
      </c>
      <c r="N16" s="90">
        <v>716.16</v>
      </c>
      <c r="O16" s="82">
        <v>12845.1</v>
      </c>
      <c r="P16" s="82">
        <v>67154.899999999994</v>
      </c>
    </row>
    <row r="17" spans="2:16" s="83" customFormat="1" ht="97.5" customHeight="1">
      <c r="B17" s="80">
        <v>9</v>
      </c>
      <c r="C17" s="85" t="s">
        <v>456</v>
      </c>
      <c r="D17" s="85" t="s">
        <v>325</v>
      </c>
      <c r="E17" s="85" t="s">
        <v>26</v>
      </c>
      <c r="F17" s="86" t="s">
        <v>254</v>
      </c>
      <c r="G17" s="87" t="s">
        <v>70</v>
      </c>
      <c r="H17" s="88">
        <v>45383</v>
      </c>
      <c r="I17" s="88">
        <v>45566</v>
      </c>
      <c r="J17" s="89">
        <v>80000</v>
      </c>
      <c r="K17" s="82">
        <v>2296</v>
      </c>
      <c r="L17" s="90">
        <v>7400.94</v>
      </c>
      <c r="M17" s="81">
        <v>2432</v>
      </c>
      <c r="N17" s="90">
        <v>25</v>
      </c>
      <c r="O17" s="82">
        <v>12153.94</v>
      </c>
      <c r="P17" s="82">
        <v>67846.06</v>
      </c>
    </row>
    <row r="18" spans="2:16" s="83" customFormat="1" ht="97.5" customHeight="1">
      <c r="B18" s="80">
        <v>10</v>
      </c>
      <c r="C18" s="93" t="s">
        <v>165</v>
      </c>
      <c r="D18" s="85" t="s">
        <v>325</v>
      </c>
      <c r="E18" s="85" t="s">
        <v>327</v>
      </c>
      <c r="F18" s="86" t="s">
        <v>254</v>
      </c>
      <c r="G18" s="87" t="s">
        <v>71</v>
      </c>
      <c r="H18" s="91">
        <v>45323</v>
      </c>
      <c r="I18" s="91">
        <v>45505</v>
      </c>
      <c r="J18" s="89">
        <v>100000</v>
      </c>
      <c r="K18" s="82">
        <v>2870</v>
      </c>
      <c r="L18" s="90">
        <v>11247.71</v>
      </c>
      <c r="M18" s="81">
        <v>3040</v>
      </c>
      <c r="N18" s="90">
        <v>3455.92</v>
      </c>
      <c r="O18" s="82">
        <f t="shared" si="2"/>
        <v>20613.629999999997</v>
      </c>
      <c r="P18" s="82">
        <f t="shared" si="3"/>
        <v>79386.37</v>
      </c>
    </row>
    <row r="19" spans="2:16" s="83" customFormat="1" ht="97.5" customHeight="1">
      <c r="B19" s="80">
        <v>11</v>
      </c>
      <c r="C19" s="85" t="s">
        <v>33</v>
      </c>
      <c r="D19" s="85" t="s">
        <v>325</v>
      </c>
      <c r="E19" s="85" t="s">
        <v>442</v>
      </c>
      <c r="F19" s="86" t="s">
        <v>254</v>
      </c>
      <c r="G19" s="87" t="s">
        <v>71</v>
      </c>
      <c r="H19" s="88">
        <v>45352</v>
      </c>
      <c r="I19" s="88">
        <v>45536</v>
      </c>
      <c r="J19" s="89">
        <v>100000</v>
      </c>
      <c r="K19" s="82">
        <v>2870</v>
      </c>
      <c r="L19" s="90">
        <v>12105.44</v>
      </c>
      <c r="M19" s="81">
        <v>3040</v>
      </c>
      <c r="N19" s="90">
        <v>25</v>
      </c>
      <c r="O19" s="82">
        <v>18040.439999999999</v>
      </c>
      <c r="P19" s="82">
        <v>81959.56</v>
      </c>
    </row>
    <row r="20" spans="2:16" s="83" customFormat="1" ht="97.5" customHeight="1">
      <c r="B20" s="80">
        <v>12</v>
      </c>
      <c r="C20" s="85" t="s">
        <v>168</v>
      </c>
      <c r="D20" s="85" t="s">
        <v>325</v>
      </c>
      <c r="E20" s="85" t="s">
        <v>226</v>
      </c>
      <c r="F20" s="86" t="s">
        <v>254</v>
      </c>
      <c r="G20" s="87" t="s">
        <v>71</v>
      </c>
      <c r="H20" s="92">
        <v>45323</v>
      </c>
      <c r="I20" s="91">
        <v>45505</v>
      </c>
      <c r="J20" s="89">
        <v>115000</v>
      </c>
      <c r="K20" s="82">
        <v>3300.5</v>
      </c>
      <c r="L20" s="90">
        <v>15633.81</v>
      </c>
      <c r="M20" s="81">
        <v>3496</v>
      </c>
      <c r="N20" s="90">
        <v>25</v>
      </c>
      <c r="O20" s="82">
        <v>22455.31</v>
      </c>
      <c r="P20" s="82">
        <v>92544.69</v>
      </c>
    </row>
    <row r="21" spans="2:16" s="83" customFormat="1" ht="97.5" customHeight="1">
      <c r="B21" s="80">
        <v>13</v>
      </c>
      <c r="C21" s="85" t="s">
        <v>457</v>
      </c>
      <c r="D21" s="85" t="s">
        <v>325</v>
      </c>
      <c r="E21" s="85" t="s">
        <v>226</v>
      </c>
      <c r="F21" s="86" t="s">
        <v>254</v>
      </c>
      <c r="G21" s="87" t="s">
        <v>70</v>
      </c>
      <c r="H21" s="92">
        <v>45383</v>
      </c>
      <c r="I21" s="92">
        <v>45566</v>
      </c>
      <c r="J21" s="89">
        <v>110000</v>
      </c>
      <c r="K21" s="82">
        <v>3157</v>
      </c>
      <c r="L21" s="90">
        <v>14457.69</v>
      </c>
      <c r="M21" s="81">
        <v>3344</v>
      </c>
      <c r="N21" s="90">
        <v>25</v>
      </c>
      <c r="O21" s="82">
        <v>20983.69</v>
      </c>
      <c r="P21" s="82">
        <v>89016.31</v>
      </c>
    </row>
    <row r="22" spans="2:16" s="83" customFormat="1" ht="97.5" customHeight="1">
      <c r="B22" s="80">
        <v>14</v>
      </c>
      <c r="C22" s="85" t="s">
        <v>290</v>
      </c>
      <c r="D22" s="85" t="s">
        <v>104</v>
      </c>
      <c r="E22" s="85" t="s">
        <v>300</v>
      </c>
      <c r="F22" s="86" t="s">
        <v>254</v>
      </c>
      <c r="G22" s="87" t="s">
        <v>71</v>
      </c>
      <c r="H22" s="88">
        <v>45308</v>
      </c>
      <c r="I22" s="88">
        <v>45490</v>
      </c>
      <c r="J22" s="89">
        <v>180000</v>
      </c>
      <c r="K22" s="82">
        <v>5166</v>
      </c>
      <c r="L22" s="90">
        <v>30923.439999999999</v>
      </c>
      <c r="M22" s="81">
        <v>5472</v>
      </c>
      <c r="N22" s="90">
        <v>25</v>
      </c>
      <c r="O22" s="82">
        <v>41586.44</v>
      </c>
      <c r="P22" s="82">
        <v>138413.56</v>
      </c>
    </row>
    <row r="23" spans="2:16" s="83" customFormat="1" ht="97.5" customHeight="1">
      <c r="B23" s="80">
        <v>15</v>
      </c>
      <c r="C23" s="85" t="s">
        <v>48</v>
      </c>
      <c r="D23" s="85" t="s">
        <v>104</v>
      </c>
      <c r="E23" s="85" t="s">
        <v>62</v>
      </c>
      <c r="F23" s="86" t="s">
        <v>254</v>
      </c>
      <c r="G23" s="87" t="s">
        <v>71</v>
      </c>
      <c r="H23" s="88">
        <v>45261</v>
      </c>
      <c r="I23" s="88">
        <v>45444</v>
      </c>
      <c r="J23" s="89">
        <v>130000</v>
      </c>
      <c r="K23" s="82">
        <f t="shared" si="0"/>
        <v>3731</v>
      </c>
      <c r="L23" s="90">
        <v>19162.12</v>
      </c>
      <c r="M23" s="81">
        <f t="shared" ref="M23:M81" si="4">+J23*3.04%</f>
        <v>3952</v>
      </c>
      <c r="N23" s="90">
        <v>25</v>
      </c>
      <c r="O23" s="82">
        <f t="shared" si="2"/>
        <v>26870.12</v>
      </c>
      <c r="P23" s="82">
        <f t="shared" si="3"/>
        <v>103129.88</v>
      </c>
    </row>
    <row r="24" spans="2:16" s="83" customFormat="1" ht="97.5" customHeight="1">
      <c r="B24" s="80">
        <v>16</v>
      </c>
      <c r="C24" s="85" t="s">
        <v>65</v>
      </c>
      <c r="D24" s="85" t="s">
        <v>104</v>
      </c>
      <c r="E24" s="85" t="s">
        <v>34</v>
      </c>
      <c r="F24" s="86" t="s">
        <v>254</v>
      </c>
      <c r="G24" s="87" t="s">
        <v>71</v>
      </c>
      <c r="H24" s="91">
        <v>45261</v>
      </c>
      <c r="I24" s="88">
        <v>45444</v>
      </c>
      <c r="J24" s="89">
        <v>110000</v>
      </c>
      <c r="K24" s="82">
        <f t="shared" si="0"/>
        <v>3157</v>
      </c>
      <c r="L24" s="90">
        <v>14457.62</v>
      </c>
      <c r="M24" s="81">
        <f t="shared" si="4"/>
        <v>3344</v>
      </c>
      <c r="N24" s="90">
        <v>25</v>
      </c>
      <c r="O24" s="82">
        <f t="shared" si="2"/>
        <v>20983.620000000003</v>
      </c>
      <c r="P24" s="82">
        <f t="shared" si="3"/>
        <v>89016.38</v>
      </c>
    </row>
    <row r="25" spans="2:16" s="83" customFormat="1" ht="97.5" customHeight="1">
      <c r="B25" s="80">
        <v>17</v>
      </c>
      <c r="C25" s="85" t="s">
        <v>72</v>
      </c>
      <c r="D25" s="85" t="s">
        <v>104</v>
      </c>
      <c r="E25" s="85" t="s">
        <v>34</v>
      </c>
      <c r="F25" s="86" t="s">
        <v>254</v>
      </c>
      <c r="G25" s="87" t="s">
        <v>71</v>
      </c>
      <c r="H25" s="91">
        <v>45250</v>
      </c>
      <c r="I25" s="91">
        <v>45432</v>
      </c>
      <c r="J25" s="89">
        <v>110000</v>
      </c>
      <c r="K25" s="82">
        <v>3157</v>
      </c>
      <c r="L25" s="90">
        <v>14457.69</v>
      </c>
      <c r="M25" s="81">
        <v>3344</v>
      </c>
      <c r="N25" s="90">
        <v>25</v>
      </c>
      <c r="O25" s="82">
        <v>20983.69</v>
      </c>
      <c r="P25" s="82">
        <v>89016.31</v>
      </c>
    </row>
    <row r="26" spans="2:16" s="83" customFormat="1" ht="97.5" customHeight="1">
      <c r="B26" s="80">
        <v>18</v>
      </c>
      <c r="C26" s="85" t="s">
        <v>36</v>
      </c>
      <c r="D26" s="85" t="s">
        <v>104</v>
      </c>
      <c r="E26" s="85" t="s">
        <v>26</v>
      </c>
      <c r="F26" s="86" t="s">
        <v>254</v>
      </c>
      <c r="G26" s="87" t="s">
        <v>71</v>
      </c>
      <c r="H26" s="88">
        <v>45352</v>
      </c>
      <c r="I26" s="88">
        <v>45536</v>
      </c>
      <c r="J26" s="89">
        <v>40000</v>
      </c>
      <c r="K26" s="82">
        <f t="shared" si="0"/>
        <v>1148</v>
      </c>
      <c r="L26" s="90">
        <v>442.65</v>
      </c>
      <c r="M26" s="81">
        <f t="shared" si="4"/>
        <v>1216</v>
      </c>
      <c r="N26" s="90">
        <v>25</v>
      </c>
      <c r="O26" s="82">
        <f t="shared" si="2"/>
        <v>2831.65</v>
      </c>
      <c r="P26" s="82">
        <f t="shared" si="3"/>
        <v>37168.35</v>
      </c>
    </row>
    <row r="27" spans="2:16" s="83" customFormat="1" ht="97.5" customHeight="1">
      <c r="B27" s="80">
        <v>19</v>
      </c>
      <c r="C27" s="85" t="s">
        <v>174</v>
      </c>
      <c r="D27" s="85" t="s">
        <v>104</v>
      </c>
      <c r="E27" s="85" t="s">
        <v>26</v>
      </c>
      <c r="F27" s="86" t="s">
        <v>254</v>
      </c>
      <c r="G27" s="87" t="s">
        <v>71</v>
      </c>
      <c r="H27" s="88">
        <v>45352</v>
      </c>
      <c r="I27" s="88">
        <v>45536</v>
      </c>
      <c r="J27" s="89">
        <v>70000</v>
      </c>
      <c r="K27" s="82">
        <f t="shared" si="0"/>
        <v>2009</v>
      </c>
      <c r="L27" s="90">
        <v>5368.48</v>
      </c>
      <c r="M27" s="81">
        <f t="shared" si="4"/>
        <v>2128</v>
      </c>
      <c r="N27" s="90">
        <v>25</v>
      </c>
      <c r="O27" s="82">
        <f t="shared" si="2"/>
        <v>9530.48</v>
      </c>
      <c r="P27" s="82">
        <f t="shared" si="3"/>
        <v>60469.520000000004</v>
      </c>
    </row>
    <row r="28" spans="2:16" s="83" customFormat="1" ht="97.5" customHeight="1">
      <c r="B28" s="80">
        <v>20</v>
      </c>
      <c r="C28" s="85" t="s">
        <v>309</v>
      </c>
      <c r="D28" s="85" t="s">
        <v>104</v>
      </c>
      <c r="E28" s="85" t="s">
        <v>26</v>
      </c>
      <c r="F28" s="86" t="s">
        <v>254</v>
      </c>
      <c r="G28" s="87" t="s">
        <v>71</v>
      </c>
      <c r="H28" s="88">
        <v>45292</v>
      </c>
      <c r="I28" s="88">
        <v>45474</v>
      </c>
      <c r="J28" s="89">
        <v>75000</v>
      </c>
      <c r="K28" s="82">
        <f t="shared" si="0"/>
        <v>2152.5</v>
      </c>
      <c r="L28" s="90">
        <v>6309.38</v>
      </c>
      <c r="M28" s="81">
        <f t="shared" si="4"/>
        <v>2280</v>
      </c>
      <c r="N28" s="90">
        <v>25</v>
      </c>
      <c r="O28" s="82">
        <f t="shared" si="2"/>
        <v>10766.880000000001</v>
      </c>
      <c r="P28" s="82">
        <f t="shared" si="3"/>
        <v>64233.119999999995</v>
      </c>
    </row>
    <row r="29" spans="2:16" s="83" customFormat="1" ht="97.5" customHeight="1">
      <c r="B29" s="80">
        <v>21</v>
      </c>
      <c r="C29" s="85" t="s">
        <v>314</v>
      </c>
      <c r="D29" s="85" t="s">
        <v>104</v>
      </c>
      <c r="E29" s="85" t="s">
        <v>113</v>
      </c>
      <c r="F29" s="86" t="s">
        <v>254</v>
      </c>
      <c r="G29" s="87" t="s">
        <v>71</v>
      </c>
      <c r="H29" s="88">
        <v>45292</v>
      </c>
      <c r="I29" s="88">
        <v>45474</v>
      </c>
      <c r="J29" s="89">
        <v>95000</v>
      </c>
      <c r="K29" s="82">
        <v>2726.5</v>
      </c>
      <c r="L29" s="90">
        <v>10929.31</v>
      </c>
      <c r="M29" s="81">
        <v>2888</v>
      </c>
      <c r="N29" s="90">
        <v>25</v>
      </c>
      <c r="O29" s="82">
        <v>16568.810000000001</v>
      </c>
      <c r="P29" s="82">
        <v>78431.19</v>
      </c>
    </row>
    <row r="30" spans="2:16" s="83" customFormat="1" ht="97.5" customHeight="1">
      <c r="B30" s="80">
        <v>22</v>
      </c>
      <c r="C30" s="85" t="s">
        <v>315</v>
      </c>
      <c r="D30" s="85" t="s">
        <v>104</v>
      </c>
      <c r="E30" s="85" t="s">
        <v>153</v>
      </c>
      <c r="F30" s="86" t="s">
        <v>254</v>
      </c>
      <c r="G30" s="87" t="s">
        <v>71</v>
      </c>
      <c r="H30" s="88">
        <v>45292</v>
      </c>
      <c r="I30" s="88">
        <v>45474</v>
      </c>
      <c r="J30" s="89">
        <v>100000</v>
      </c>
      <c r="K30" s="82">
        <v>2870</v>
      </c>
      <c r="L30" s="90">
        <v>12105.44</v>
      </c>
      <c r="M30" s="81">
        <v>3040</v>
      </c>
      <c r="N30" s="90">
        <v>25</v>
      </c>
      <c r="O30" s="82">
        <v>18040.439999999999</v>
      </c>
      <c r="P30" s="82">
        <v>81959.56</v>
      </c>
    </row>
    <row r="31" spans="2:16" s="83" customFormat="1" ht="97.5" customHeight="1">
      <c r="B31" s="80">
        <v>23</v>
      </c>
      <c r="C31" s="85" t="s">
        <v>317</v>
      </c>
      <c r="D31" s="85" t="s">
        <v>104</v>
      </c>
      <c r="E31" s="85" t="s">
        <v>153</v>
      </c>
      <c r="F31" s="86" t="s">
        <v>254</v>
      </c>
      <c r="G31" s="87" t="s">
        <v>71</v>
      </c>
      <c r="H31" s="88">
        <v>45292</v>
      </c>
      <c r="I31" s="88">
        <v>45474</v>
      </c>
      <c r="J31" s="89">
        <v>100000</v>
      </c>
      <c r="K31" s="82">
        <v>2870</v>
      </c>
      <c r="L31" s="90">
        <v>12105.44</v>
      </c>
      <c r="M31" s="81">
        <v>3040</v>
      </c>
      <c r="N31" s="90">
        <v>25</v>
      </c>
      <c r="O31" s="82">
        <v>18040.439999999999</v>
      </c>
      <c r="P31" s="82">
        <v>81959.56</v>
      </c>
    </row>
    <row r="32" spans="2:16" s="83" customFormat="1" ht="97.5" customHeight="1">
      <c r="B32" s="80">
        <v>24</v>
      </c>
      <c r="C32" s="85" t="s">
        <v>320</v>
      </c>
      <c r="D32" s="85" t="s">
        <v>104</v>
      </c>
      <c r="E32" s="85" t="s">
        <v>321</v>
      </c>
      <c r="F32" s="86" t="s">
        <v>254</v>
      </c>
      <c r="G32" s="87" t="s">
        <v>70</v>
      </c>
      <c r="H32" s="88">
        <v>45292</v>
      </c>
      <c r="I32" s="88">
        <v>45474</v>
      </c>
      <c r="J32" s="89">
        <v>110000</v>
      </c>
      <c r="K32" s="82">
        <f t="shared" ref="K32" si="5">+J32*2.87%</f>
        <v>3157</v>
      </c>
      <c r="L32" s="90">
        <v>14457.62</v>
      </c>
      <c r="M32" s="81">
        <f t="shared" ref="M32" si="6">+J32*3.04%</f>
        <v>3344</v>
      </c>
      <c r="N32" s="90">
        <v>25</v>
      </c>
      <c r="O32" s="82">
        <f t="shared" si="2"/>
        <v>20983.620000000003</v>
      </c>
      <c r="P32" s="82">
        <f t="shared" si="3"/>
        <v>89016.38</v>
      </c>
    </row>
    <row r="33" spans="2:16" s="83" customFormat="1" ht="97.5" customHeight="1">
      <c r="B33" s="80">
        <v>25</v>
      </c>
      <c r="C33" s="85" t="s">
        <v>49</v>
      </c>
      <c r="D33" s="85" t="s">
        <v>104</v>
      </c>
      <c r="E33" s="85" t="s">
        <v>113</v>
      </c>
      <c r="F33" s="86" t="s">
        <v>254</v>
      </c>
      <c r="G33" s="87" t="s">
        <v>71</v>
      </c>
      <c r="H33" s="88">
        <v>45261</v>
      </c>
      <c r="I33" s="88">
        <v>45444</v>
      </c>
      <c r="J33" s="89">
        <v>100000</v>
      </c>
      <c r="K33" s="82">
        <v>2870</v>
      </c>
      <c r="L33" s="90">
        <v>12105.44</v>
      </c>
      <c r="M33" s="81">
        <v>3040</v>
      </c>
      <c r="N33" s="90">
        <v>25</v>
      </c>
      <c r="O33" s="82">
        <v>18040.439999999999</v>
      </c>
      <c r="P33" s="82">
        <v>81959.56</v>
      </c>
    </row>
    <row r="34" spans="2:16" s="83" customFormat="1" ht="97.5" customHeight="1">
      <c r="B34" s="80">
        <v>26</v>
      </c>
      <c r="C34" s="85" t="s">
        <v>73</v>
      </c>
      <c r="D34" s="85" t="s">
        <v>104</v>
      </c>
      <c r="E34" s="85" t="s">
        <v>113</v>
      </c>
      <c r="F34" s="86" t="s">
        <v>254</v>
      </c>
      <c r="G34" s="87" t="s">
        <v>71</v>
      </c>
      <c r="H34" s="92">
        <v>45383</v>
      </c>
      <c r="I34" s="92">
        <v>45566</v>
      </c>
      <c r="J34" s="89">
        <v>90000</v>
      </c>
      <c r="K34" s="82">
        <f t="shared" si="0"/>
        <v>2583</v>
      </c>
      <c r="L34" s="90">
        <v>9753.1200000000008</v>
      </c>
      <c r="M34" s="81">
        <f t="shared" si="4"/>
        <v>2736</v>
      </c>
      <c r="N34" s="90">
        <v>25</v>
      </c>
      <c r="O34" s="82">
        <f t="shared" si="2"/>
        <v>15097.12</v>
      </c>
      <c r="P34" s="82">
        <f t="shared" si="3"/>
        <v>74902.880000000005</v>
      </c>
    </row>
    <row r="35" spans="2:16" s="83" customFormat="1" ht="97.5" customHeight="1">
      <c r="B35" s="80">
        <v>27</v>
      </c>
      <c r="C35" s="94" t="s">
        <v>87</v>
      </c>
      <c r="D35" s="85" t="s">
        <v>104</v>
      </c>
      <c r="E35" s="85" t="s">
        <v>113</v>
      </c>
      <c r="F35" s="86" t="s">
        <v>254</v>
      </c>
      <c r="G35" s="87" t="s">
        <v>71</v>
      </c>
      <c r="H35" s="88">
        <v>45352</v>
      </c>
      <c r="I35" s="88">
        <v>45536</v>
      </c>
      <c r="J35" s="89">
        <v>60000</v>
      </c>
      <c r="K35" s="82">
        <f t="shared" si="0"/>
        <v>1722</v>
      </c>
      <c r="L35" s="90">
        <v>3486.68</v>
      </c>
      <c r="M35" s="81">
        <f t="shared" si="4"/>
        <v>1824</v>
      </c>
      <c r="N35" s="90">
        <v>25</v>
      </c>
      <c r="O35" s="82">
        <f t="shared" si="2"/>
        <v>7057.68</v>
      </c>
      <c r="P35" s="82">
        <f t="shared" si="3"/>
        <v>52942.32</v>
      </c>
    </row>
    <row r="36" spans="2:16" s="83" customFormat="1" ht="97.5" customHeight="1">
      <c r="B36" s="80">
        <v>28</v>
      </c>
      <c r="C36" s="94" t="s">
        <v>122</v>
      </c>
      <c r="D36" s="85" t="s">
        <v>104</v>
      </c>
      <c r="E36" s="85" t="s">
        <v>113</v>
      </c>
      <c r="F36" s="86" t="s">
        <v>254</v>
      </c>
      <c r="G36" s="87" t="s">
        <v>71</v>
      </c>
      <c r="H36" s="88">
        <v>45261</v>
      </c>
      <c r="I36" s="88">
        <v>45444</v>
      </c>
      <c r="J36" s="89">
        <v>90000</v>
      </c>
      <c r="K36" s="82">
        <v>2583</v>
      </c>
      <c r="L36" s="90">
        <v>9753.19</v>
      </c>
      <c r="M36" s="81">
        <v>2736</v>
      </c>
      <c r="N36" s="90">
        <v>125</v>
      </c>
      <c r="O36" s="82">
        <v>15197.19</v>
      </c>
      <c r="P36" s="82">
        <v>74802.81</v>
      </c>
    </row>
    <row r="37" spans="2:16" s="83" customFormat="1" ht="97.5" customHeight="1">
      <c r="B37" s="80">
        <v>29</v>
      </c>
      <c r="C37" s="94" t="s">
        <v>274</v>
      </c>
      <c r="D37" s="85" t="s">
        <v>104</v>
      </c>
      <c r="E37" s="85" t="s">
        <v>113</v>
      </c>
      <c r="F37" s="86" t="s">
        <v>254</v>
      </c>
      <c r="G37" s="87" t="s">
        <v>70</v>
      </c>
      <c r="H37" s="88">
        <v>45261</v>
      </c>
      <c r="I37" s="88">
        <v>45444</v>
      </c>
      <c r="J37" s="89">
        <v>90000</v>
      </c>
      <c r="K37" s="82">
        <v>2583</v>
      </c>
      <c r="L37" s="90">
        <v>9753.19</v>
      </c>
      <c r="M37" s="81">
        <v>2736</v>
      </c>
      <c r="N37" s="90">
        <v>25</v>
      </c>
      <c r="O37" s="82">
        <v>15097.19</v>
      </c>
      <c r="P37" s="82">
        <v>74902.81</v>
      </c>
    </row>
    <row r="38" spans="2:16" s="83" customFormat="1" ht="97.5" customHeight="1">
      <c r="B38" s="80">
        <v>30</v>
      </c>
      <c r="C38" s="85" t="s">
        <v>17</v>
      </c>
      <c r="D38" s="85" t="s">
        <v>104</v>
      </c>
      <c r="E38" s="85" t="s">
        <v>10</v>
      </c>
      <c r="F38" s="86" t="s">
        <v>254</v>
      </c>
      <c r="G38" s="87" t="s">
        <v>70</v>
      </c>
      <c r="H38" s="91">
        <v>45383</v>
      </c>
      <c r="I38" s="91">
        <v>45566</v>
      </c>
      <c r="J38" s="89">
        <v>4000</v>
      </c>
      <c r="K38" s="82">
        <f t="shared" si="0"/>
        <v>114.8</v>
      </c>
      <c r="L38" s="90">
        <v>0</v>
      </c>
      <c r="M38" s="81">
        <f t="shared" si="4"/>
        <v>121.6</v>
      </c>
      <c r="N38" s="90">
        <v>25</v>
      </c>
      <c r="O38" s="82">
        <f t="shared" si="2"/>
        <v>261.39999999999998</v>
      </c>
      <c r="P38" s="82">
        <f t="shared" si="3"/>
        <v>3738.6</v>
      </c>
    </row>
    <row r="39" spans="2:16" s="83" customFormat="1" ht="97.5" customHeight="1">
      <c r="B39" s="80">
        <v>31</v>
      </c>
      <c r="C39" s="85" t="s">
        <v>86</v>
      </c>
      <c r="D39" s="85" t="s">
        <v>104</v>
      </c>
      <c r="E39" s="85" t="s">
        <v>10</v>
      </c>
      <c r="F39" s="86" t="s">
        <v>254</v>
      </c>
      <c r="G39" s="87" t="s">
        <v>71</v>
      </c>
      <c r="H39" s="92">
        <v>45393</v>
      </c>
      <c r="I39" s="92">
        <v>45576</v>
      </c>
      <c r="J39" s="89">
        <v>35000</v>
      </c>
      <c r="K39" s="82">
        <v>1004.5</v>
      </c>
      <c r="L39" s="90">
        <v>0</v>
      </c>
      <c r="M39" s="81">
        <v>1064</v>
      </c>
      <c r="N39" s="90">
        <v>25</v>
      </c>
      <c r="O39" s="82">
        <f t="shared" si="2"/>
        <v>2093.5</v>
      </c>
      <c r="P39" s="82">
        <f t="shared" si="3"/>
        <v>32906.5</v>
      </c>
    </row>
    <row r="40" spans="2:16" s="83" customFormat="1" ht="97.5" customHeight="1">
      <c r="B40" s="80">
        <v>32</v>
      </c>
      <c r="C40" s="94" t="s">
        <v>275</v>
      </c>
      <c r="D40" s="85" t="s">
        <v>104</v>
      </c>
      <c r="E40" s="85" t="s">
        <v>90</v>
      </c>
      <c r="F40" s="86" t="s">
        <v>254</v>
      </c>
      <c r="G40" s="87" t="s">
        <v>70</v>
      </c>
      <c r="H40" s="88">
        <v>45261</v>
      </c>
      <c r="I40" s="88">
        <v>45444</v>
      </c>
      <c r="J40" s="89">
        <v>70000</v>
      </c>
      <c r="K40" s="82">
        <v>2009</v>
      </c>
      <c r="L40" s="90">
        <v>5368.48</v>
      </c>
      <c r="M40" s="81">
        <v>2128</v>
      </c>
      <c r="N40" s="90">
        <v>25</v>
      </c>
      <c r="O40" s="82">
        <f t="shared" si="2"/>
        <v>9530.48</v>
      </c>
      <c r="P40" s="82">
        <f t="shared" si="3"/>
        <v>60469.520000000004</v>
      </c>
    </row>
    <row r="41" spans="2:16" s="83" customFormat="1" ht="97.5" customHeight="1">
      <c r="B41" s="80">
        <v>33</v>
      </c>
      <c r="C41" s="85" t="s">
        <v>155</v>
      </c>
      <c r="D41" s="85" t="s">
        <v>104</v>
      </c>
      <c r="E41" s="85" t="s">
        <v>154</v>
      </c>
      <c r="F41" s="86" t="s">
        <v>254</v>
      </c>
      <c r="G41" s="87" t="s">
        <v>71</v>
      </c>
      <c r="H41" s="88">
        <v>45261</v>
      </c>
      <c r="I41" s="88">
        <v>45444</v>
      </c>
      <c r="J41" s="89">
        <v>60000</v>
      </c>
      <c r="K41" s="82">
        <v>1722</v>
      </c>
      <c r="L41" s="90">
        <v>3143.56</v>
      </c>
      <c r="M41" s="81">
        <v>1824</v>
      </c>
      <c r="N41" s="90">
        <v>1740.46</v>
      </c>
      <c r="O41" s="82">
        <f t="shared" si="2"/>
        <v>8430.02</v>
      </c>
      <c r="P41" s="82">
        <f t="shared" si="3"/>
        <v>51569.979999999996</v>
      </c>
    </row>
    <row r="42" spans="2:16" s="95" customFormat="1" ht="97.5" customHeight="1">
      <c r="B42" s="80">
        <v>34</v>
      </c>
      <c r="C42" s="85" t="s">
        <v>258</v>
      </c>
      <c r="D42" s="85" t="s">
        <v>104</v>
      </c>
      <c r="E42" s="85" t="s">
        <v>226</v>
      </c>
      <c r="F42" s="86" t="s">
        <v>254</v>
      </c>
      <c r="G42" s="84" t="s">
        <v>70</v>
      </c>
      <c r="H42" s="92">
        <v>45292</v>
      </c>
      <c r="I42" s="88">
        <v>45474</v>
      </c>
      <c r="J42" s="89">
        <v>95000</v>
      </c>
      <c r="K42" s="82">
        <f t="shared" si="0"/>
        <v>2726.5</v>
      </c>
      <c r="L42" s="90">
        <v>10929.24</v>
      </c>
      <c r="M42" s="81">
        <f t="shared" si="4"/>
        <v>2888</v>
      </c>
      <c r="N42" s="90">
        <v>25</v>
      </c>
      <c r="O42" s="82">
        <f t="shared" si="2"/>
        <v>16568.739999999998</v>
      </c>
      <c r="P42" s="82">
        <f t="shared" si="3"/>
        <v>78431.260000000009</v>
      </c>
    </row>
    <row r="43" spans="2:16" s="95" customFormat="1" ht="97.5" customHeight="1">
      <c r="B43" s="80">
        <v>35</v>
      </c>
      <c r="C43" s="85" t="s">
        <v>432</v>
      </c>
      <c r="D43" s="85" t="s">
        <v>104</v>
      </c>
      <c r="E43" s="85" t="s">
        <v>226</v>
      </c>
      <c r="F43" s="86" t="s">
        <v>254</v>
      </c>
      <c r="G43" s="84" t="s">
        <v>70</v>
      </c>
      <c r="H43" s="92">
        <v>45327</v>
      </c>
      <c r="I43" s="88">
        <v>45509</v>
      </c>
      <c r="J43" s="89">
        <v>100000</v>
      </c>
      <c r="K43" s="82">
        <v>2870</v>
      </c>
      <c r="L43" s="90">
        <v>12105.44</v>
      </c>
      <c r="M43" s="81">
        <v>3040</v>
      </c>
      <c r="N43" s="90">
        <v>25</v>
      </c>
      <c r="O43" s="82">
        <f t="shared" si="2"/>
        <v>18040.440000000002</v>
      </c>
      <c r="P43" s="82">
        <f t="shared" si="3"/>
        <v>81959.56</v>
      </c>
    </row>
    <row r="44" spans="2:16" s="95" customFormat="1" ht="97.5" customHeight="1">
      <c r="B44" s="80">
        <v>36</v>
      </c>
      <c r="C44" s="85" t="s">
        <v>427</v>
      </c>
      <c r="D44" s="85" t="s">
        <v>104</v>
      </c>
      <c r="E44" s="85" t="s">
        <v>226</v>
      </c>
      <c r="F44" s="86" t="s">
        <v>254</v>
      </c>
      <c r="G44" s="84" t="s">
        <v>70</v>
      </c>
      <c r="H44" s="92">
        <v>45323</v>
      </c>
      <c r="I44" s="88">
        <v>45505</v>
      </c>
      <c r="J44" s="89">
        <v>125000</v>
      </c>
      <c r="K44" s="82">
        <v>3587.5</v>
      </c>
      <c r="L44" s="90">
        <v>17986.060000000001</v>
      </c>
      <c r="M44" s="81">
        <v>3800</v>
      </c>
      <c r="N44" s="90">
        <v>25</v>
      </c>
      <c r="O44" s="82">
        <f t="shared" si="2"/>
        <v>25398.560000000001</v>
      </c>
      <c r="P44" s="82">
        <f t="shared" si="3"/>
        <v>99601.44</v>
      </c>
    </row>
    <row r="45" spans="2:16" s="95" customFormat="1" ht="97.5" customHeight="1">
      <c r="B45" s="80">
        <v>37</v>
      </c>
      <c r="C45" s="85" t="s">
        <v>428</v>
      </c>
      <c r="D45" s="85" t="s">
        <v>104</v>
      </c>
      <c r="E45" s="85" t="s">
        <v>226</v>
      </c>
      <c r="F45" s="86" t="s">
        <v>254</v>
      </c>
      <c r="G45" s="84" t="s">
        <v>71</v>
      </c>
      <c r="H45" s="92">
        <v>45327</v>
      </c>
      <c r="I45" s="88">
        <v>45509</v>
      </c>
      <c r="J45" s="89">
        <v>120000</v>
      </c>
      <c r="K45" s="82">
        <v>3444</v>
      </c>
      <c r="L45" s="90">
        <v>16809.939999999999</v>
      </c>
      <c r="M45" s="81">
        <v>3648</v>
      </c>
      <c r="N45" s="90">
        <v>25</v>
      </c>
      <c r="O45" s="82">
        <f t="shared" si="2"/>
        <v>23926.94</v>
      </c>
      <c r="P45" s="82">
        <f t="shared" si="3"/>
        <v>96073.06</v>
      </c>
    </row>
    <row r="46" spans="2:16" s="83" customFormat="1" ht="97.5" customHeight="1">
      <c r="B46" s="80">
        <v>38</v>
      </c>
      <c r="C46" s="85" t="s">
        <v>18</v>
      </c>
      <c r="D46" s="85" t="s">
        <v>104</v>
      </c>
      <c r="E46" s="85" t="s">
        <v>226</v>
      </c>
      <c r="F46" s="86" t="s">
        <v>254</v>
      </c>
      <c r="G46" s="87" t="s">
        <v>71</v>
      </c>
      <c r="H46" s="88">
        <v>45352</v>
      </c>
      <c r="I46" s="88">
        <v>45536</v>
      </c>
      <c r="J46" s="89">
        <v>70000</v>
      </c>
      <c r="K46" s="82">
        <f t="shared" si="0"/>
        <v>2009</v>
      </c>
      <c r="L46" s="90">
        <v>5368.48</v>
      </c>
      <c r="M46" s="81">
        <f t="shared" si="4"/>
        <v>2128</v>
      </c>
      <c r="N46" s="90">
        <v>25</v>
      </c>
      <c r="O46" s="82">
        <f t="shared" si="2"/>
        <v>9530.48</v>
      </c>
      <c r="P46" s="82">
        <f t="shared" si="3"/>
        <v>60469.520000000004</v>
      </c>
    </row>
    <row r="47" spans="2:16" s="83" customFormat="1" ht="97.5" customHeight="1">
      <c r="B47" s="80">
        <v>39</v>
      </c>
      <c r="C47" s="85" t="s">
        <v>276</v>
      </c>
      <c r="D47" s="85" t="s">
        <v>104</v>
      </c>
      <c r="E47" s="85" t="s">
        <v>444</v>
      </c>
      <c r="F47" s="86" t="s">
        <v>254</v>
      </c>
      <c r="G47" s="87" t="s">
        <v>71</v>
      </c>
      <c r="H47" s="91">
        <v>45383</v>
      </c>
      <c r="I47" s="91">
        <v>45566</v>
      </c>
      <c r="J47" s="89">
        <v>130000</v>
      </c>
      <c r="K47" s="82">
        <v>3731</v>
      </c>
      <c r="L47" s="90">
        <v>19162.189999999999</v>
      </c>
      <c r="M47" s="81">
        <v>3952</v>
      </c>
      <c r="N47" s="90">
        <v>25</v>
      </c>
      <c r="O47" s="82">
        <v>26870.19</v>
      </c>
      <c r="P47" s="82">
        <v>103129.81</v>
      </c>
    </row>
    <row r="48" spans="2:16" s="83" customFormat="1" ht="97.5" customHeight="1">
      <c r="B48" s="80">
        <v>40</v>
      </c>
      <c r="C48" s="85" t="s">
        <v>458</v>
      </c>
      <c r="D48" s="85" t="s">
        <v>104</v>
      </c>
      <c r="E48" s="85" t="s">
        <v>227</v>
      </c>
      <c r="F48" s="86" t="s">
        <v>254</v>
      </c>
      <c r="G48" s="87" t="s">
        <v>71</v>
      </c>
      <c r="H48" s="91">
        <v>45377</v>
      </c>
      <c r="I48" s="91">
        <v>45561</v>
      </c>
      <c r="J48" s="89">
        <v>70000</v>
      </c>
      <c r="K48" s="82">
        <v>2009</v>
      </c>
      <c r="L48" s="90">
        <v>5368.48</v>
      </c>
      <c r="M48" s="81">
        <v>2128</v>
      </c>
      <c r="N48" s="90">
        <v>25</v>
      </c>
      <c r="O48" s="82">
        <v>9530.48</v>
      </c>
      <c r="P48" s="82">
        <v>60469.520000000004</v>
      </c>
    </row>
    <row r="49" spans="2:16" s="83" customFormat="1" ht="97.5" customHeight="1">
      <c r="B49" s="80">
        <v>41</v>
      </c>
      <c r="C49" s="85" t="s">
        <v>125</v>
      </c>
      <c r="D49" s="85" t="s">
        <v>104</v>
      </c>
      <c r="E49" s="85" t="s">
        <v>227</v>
      </c>
      <c r="F49" s="86" t="s">
        <v>254</v>
      </c>
      <c r="G49" s="87" t="s">
        <v>71</v>
      </c>
      <c r="H49" s="88">
        <v>45261</v>
      </c>
      <c r="I49" s="88">
        <v>45444</v>
      </c>
      <c r="J49" s="89">
        <v>70000</v>
      </c>
      <c r="K49" s="82">
        <f t="shared" si="0"/>
        <v>2009</v>
      </c>
      <c r="L49" s="90">
        <v>5368.48</v>
      </c>
      <c r="M49" s="81">
        <f t="shared" si="4"/>
        <v>2128</v>
      </c>
      <c r="N49" s="90">
        <v>25</v>
      </c>
      <c r="O49" s="82">
        <f t="shared" si="2"/>
        <v>9530.48</v>
      </c>
      <c r="P49" s="82">
        <f t="shared" si="3"/>
        <v>60469.520000000004</v>
      </c>
    </row>
    <row r="50" spans="2:16" s="83" customFormat="1" ht="97.5" customHeight="1">
      <c r="B50" s="80">
        <v>42</v>
      </c>
      <c r="C50" s="85" t="s">
        <v>191</v>
      </c>
      <c r="D50" s="85" t="s">
        <v>104</v>
      </c>
      <c r="E50" s="85" t="s">
        <v>227</v>
      </c>
      <c r="F50" s="86" t="s">
        <v>254</v>
      </c>
      <c r="G50" s="87" t="s">
        <v>71</v>
      </c>
      <c r="H50" s="91">
        <v>45323</v>
      </c>
      <c r="I50" s="91">
        <v>45505</v>
      </c>
      <c r="J50" s="89">
        <v>70000</v>
      </c>
      <c r="K50" s="82">
        <f t="shared" si="0"/>
        <v>2009</v>
      </c>
      <c r="L50" s="90">
        <v>5368.48</v>
      </c>
      <c r="M50" s="81">
        <f t="shared" si="4"/>
        <v>2128</v>
      </c>
      <c r="N50" s="90">
        <v>25</v>
      </c>
      <c r="O50" s="82">
        <f t="shared" si="2"/>
        <v>9530.48</v>
      </c>
      <c r="P50" s="82">
        <f t="shared" si="3"/>
        <v>60469.520000000004</v>
      </c>
    </row>
    <row r="51" spans="2:16" s="83" customFormat="1" ht="97.5" customHeight="1">
      <c r="B51" s="80">
        <v>43</v>
      </c>
      <c r="C51" s="85" t="s">
        <v>185</v>
      </c>
      <c r="D51" s="85" t="s">
        <v>104</v>
      </c>
      <c r="E51" s="85" t="s">
        <v>227</v>
      </c>
      <c r="F51" s="86" t="s">
        <v>254</v>
      </c>
      <c r="G51" s="87" t="s">
        <v>70</v>
      </c>
      <c r="H51" s="88">
        <v>45261</v>
      </c>
      <c r="I51" s="88">
        <v>45444</v>
      </c>
      <c r="J51" s="89">
        <v>70000</v>
      </c>
      <c r="K51" s="82">
        <f t="shared" si="0"/>
        <v>2009</v>
      </c>
      <c r="L51" s="90">
        <v>5368.48</v>
      </c>
      <c r="M51" s="81">
        <f t="shared" si="4"/>
        <v>2128</v>
      </c>
      <c r="N51" s="90">
        <v>25</v>
      </c>
      <c r="O51" s="82">
        <f t="shared" si="2"/>
        <v>9530.48</v>
      </c>
      <c r="P51" s="82">
        <f t="shared" si="3"/>
        <v>60469.520000000004</v>
      </c>
    </row>
    <row r="52" spans="2:16" s="83" customFormat="1" ht="97.5" customHeight="1">
      <c r="B52" s="80">
        <v>44</v>
      </c>
      <c r="C52" s="85" t="s">
        <v>164</v>
      </c>
      <c r="D52" s="85" t="s">
        <v>104</v>
      </c>
      <c r="E52" s="85" t="s">
        <v>227</v>
      </c>
      <c r="F52" s="86" t="s">
        <v>254</v>
      </c>
      <c r="G52" s="87" t="s">
        <v>71</v>
      </c>
      <c r="H52" s="92">
        <v>45323</v>
      </c>
      <c r="I52" s="91">
        <v>45505</v>
      </c>
      <c r="J52" s="89">
        <v>70000</v>
      </c>
      <c r="K52" s="82">
        <f t="shared" si="0"/>
        <v>2009</v>
      </c>
      <c r="L52" s="90">
        <v>5368.48</v>
      </c>
      <c r="M52" s="81">
        <f t="shared" si="4"/>
        <v>2128</v>
      </c>
      <c r="N52" s="90">
        <v>25</v>
      </c>
      <c r="O52" s="82">
        <f t="shared" si="2"/>
        <v>9530.48</v>
      </c>
      <c r="P52" s="82">
        <f t="shared" si="3"/>
        <v>60469.520000000004</v>
      </c>
    </row>
    <row r="53" spans="2:16" s="83" customFormat="1" ht="97.5" customHeight="1">
      <c r="B53" s="80">
        <v>45</v>
      </c>
      <c r="C53" s="85" t="s">
        <v>163</v>
      </c>
      <c r="D53" s="85" t="s">
        <v>104</v>
      </c>
      <c r="E53" s="85" t="s">
        <v>227</v>
      </c>
      <c r="F53" s="86" t="s">
        <v>254</v>
      </c>
      <c r="G53" s="87" t="s">
        <v>71</v>
      </c>
      <c r="H53" s="92">
        <v>45323</v>
      </c>
      <c r="I53" s="91">
        <v>45505</v>
      </c>
      <c r="J53" s="89">
        <v>70000</v>
      </c>
      <c r="K53" s="82">
        <f t="shared" si="0"/>
        <v>2009</v>
      </c>
      <c r="L53" s="90">
        <v>5368.48</v>
      </c>
      <c r="M53" s="81">
        <f t="shared" si="4"/>
        <v>2128</v>
      </c>
      <c r="N53" s="90">
        <v>25</v>
      </c>
      <c r="O53" s="82">
        <f t="shared" si="2"/>
        <v>9530.48</v>
      </c>
      <c r="P53" s="82">
        <f t="shared" si="3"/>
        <v>60469.520000000004</v>
      </c>
    </row>
    <row r="54" spans="2:16" s="83" customFormat="1" ht="97.5" customHeight="1">
      <c r="B54" s="80">
        <v>46</v>
      </c>
      <c r="C54" s="85" t="s">
        <v>162</v>
      </c>
      <c r="D54" s="85" t="s">
        <v>104</v>
      </c>
      <c r="E54" s="85" t="s">
        <v>227</v>
      </c>
      <c r="F54" s="86" t="s">
        <v>254</v>
      </c>
      <c r="G54" s="87" t="s">
        <v>71</v>
      </c>
      <c r="H54" s="92">
        <v>45323</v>
      </c>
      <c r="I54" s="91">
        <v>45505</v>
      </c>
      <c r="J54" s="89">
        <v>70000</v>
      </c>
      <c r="K54" s="82">
        <f t="shared" si="0"/>
        <v>2009</v>
      </c>
      <c r="L54" s="90">
        <v>5368.48</v>
      </c>
      <c r="M54" s="81">
        <f t="shared" si="4"/>
        <v>2128</v>
      </c>
      <c r="N54" s="90">
        <v>25</v>
      </c>
      <c r="O54" s="82">
        <f t="shared" si="2"/>
        <v>9530.48</v>
      </c>
      <c r="P54" s="82">
        <f t="shared" si="3"/>
        <v>60469.520000000004</v>
      </c>
    </row>
    <row r="55" spans="2:16" s="83" customFormat="1" ht="97.5" customHeight="1">
      <c r="B55" s="80">
        <v>47</v>
      </c>
      <c r="C55" s="85" t="s">
        <v>161</v>
      </c>
      <c r="D55" s="85" t="s">
        <v>104</v>
      </c>
      <c r="E55" s="85" t="s">
        <v>227</v>
      </c>
      <c r="F55" s="86" t="s">
        <v>254</v>
      </c>
      <c r="G55" s="87" t="s">
        <v>71</v>
      </c>
      <c r="H55" s="92">
        <v>45323</v>
      </c>
      <c r="I55" s="91">
        <v>45505</v>
      </c>
      <c r="J55" s="89">
        <v>70000</v>
      </c>
      <c r="K55" s="82">
        <f t="shared" si="0"/>
        <v>2009</v>
      </c>
      <c r="L55" s="90">
        <v>5368.48</v>
      </c>
      <c r="M55" s="81">
        <f t="shared" si="4"/>
        <v>2128</v>
      </c>
      <c r="N55" s="90">
        <v>25</v>
      </c>
      <c r="O55" s="82">
        <f t="shared" si="2"/>
        <v>9530.48</v>
      </c>
      <c r="P55" s="82">
        <f t="shared" si="3"/>
        <v>60469.520000000004</v>
      </c>
    </row>
    <row r="56" spans="2:16" s="83" customFormat="1" ht="97.5" customHeight="1">
      <c r="B56" s="80">
        <v>48</v>
      </c>
      <c r="C56" s="85" t="s">
        <v>169</v>
      </c>
      <c r="D56" s="96" t="s">
        <v>104</v>
      </c>
      <c r="E56" s="85" t="s">
        <v>242</v>
      </c>
      <c r="F56" s="86" t="s">
        <v>254</v>
      </c>
      <c r="G56" s="87" t="s">
        <v>71</v>
      </c>
      <c r="H56" s="88">
        <v>45261</v>
      </c>
      <c r="I56" s="88">
        <v>45444</v>
      </c>
      <c r="J56" s="89">
        <v>45000</v>
      </c>
      <c r="K56" s="82">
        <f t="shared" si="0"/>
        <v>1291.5</v>
      </c>
      <c r="L56" s="90">
        <v>1148.33</v>
      </c>
      <c r="M56" s="81">
        <f t="shared" si="4"/>
        <v>1368</v>
      </c>
      <c r="N56" s="90">
        <v>25</v>
      </c>
      <c r="O56" s="82">
        <f t="shared" si="2"/>
        <v>3832.83</v>
      </c>
      <c r="P56" s="82">
        <f t="shared" si="3"/>
        <v>41167.17</v>
      </c>
    </row>
    <row r="57" spans="2:16" s="83" customFormat="1" ht="97.5" customHeight="1">
      <c r="B57" s="80">
        <v>49</v>
      </c>
      <c r="C57" s="85" t="s">
        <v>157</v>
      </c>
      <c r="D57" s="85" t="s">
        <v>104</v>
      </c>
      <c r="E57" s="85" t="s">
        <v>227</v>
      </c>
      <c r="F57" s="86" t="s">
        <v>254</v>
      </c>
      <c r="G57" s="87" t="s">
        <v>71</v>
      </c>
      <c r="H57" s="91">
        <v>45323</v>
      </c>
      <c r="I57" s="91">
        <v>45505</v>
      </c>
      <c r="J57" s="89">
        <v>70000</v>
      </c>
      <c r="K57" s="82">
        <f t="shared" si="0"/>
        <v>2009</v>
      </c>
      <c r="L57" s="90">
        <v>5368.48</v>
      </c>
      <c r="M57" s="81">
        <f t="shared" si="4"/>
        <v>2128</v>
      </c>
      <c r="N57" s="90">
        <v>25</v>
      </c>
      <c r="O57" s="82">
        <f t="shared" si="2"/>
        <v>9530.48</v>
      </c>
      <c r="P57" s="82">
        <f t="shared" si="3"/>
        <v>60469.520000000004</v>
      </c>
    </row>
    <row r="58" spans="2:16" s="83" customFormat="1" ht="97.5" customHeight="1">
      <c r="B58" s="80">
        <v>50</v>
      </c>
      <c r="C58" s="85" t="s">
        <v>277</v>
      </c>
      <c r="D58" s="85" t="s">
        <v>104</v>
      </c>
      <c r="E58" s="85" t="s">
        <v>227</v>
      </c>
      <c r="F58" s="86" t="s">
        <v>254</v>
      </c>
      <c r="G58" s="87" t="s">
        <v>71</v>
      </c>
      <c r="H58" s="88">
        <v>45261</v>
      </c>
      <c r="I58" s="88">
        <v>45444</v>
      </c>
      <c r="J58" s="89">
        <v>70000</v>
      </c>
      <c r="K58" s="82">
        <f t="shared" si="0"/>
        <v>2009</v>
      </c>
      <c r="L58" s="90">
        <v>5368.48</v>
      </c>
      <c r="M58" s="81">
        <f t="shared" si="4"/>
        <v>2128</v>
      </c>
      <c r="N58" s="90">
        <v>25</v>
      </c>
      <c r="O58" s="82">
        <f t="shared" si="2"/>
        <v>9530.48</v>
      </c>
      <c r="P58" s="82">
        <f t="shared" si="3"/>
        <v>60469.520000000004</v>
      </c>
    </row>
    <row r="59" spans="2:16" s="83" customFormat="1" ht="97.5" customHeight="1">
      <c r="B59" s="80">
        <v>51</v>
      </c>
      <c r="C59" s="85" t="s">
        <v>138</v>
      </c>
      <c r="D59" s="85" t="s">
        <v>104</v>
      </c>
      <c r="E59" s="85" t="s">
        <v>227</v>
      </c>
      <c r="F59" s="86" t="s">
        <v>254</v>
      </c>
      <c r="G59" s="87" t="s">
        <v>71</v>
      </c>
      <c r="H59" s="88">
        <v>45261</v>
      </c>
      <c r="I59" s="88">
        <v>45444</v>
      </c>
      <c r="J59" s="89">
        <v>70000</v>
      </c>
      <c r="K59" s="82">
        <f t="shared" si="0"/>
        <v>2009</v>
      </c>
      <c r="L59" s="90">
        <v>5368.48</v>
      </c>
      <c r="M59" s="81">
        <f t="shared" si="4"/>
        <v>2128</v>
      </c>
      <c r="N59" s="90">
        <v>25</v>
      </c>
      <c r="O59" s="82">
        <f t="shared" si="2"/>
        <v>9530.48</v>
      </c>
      <c r="P59" s="82">
        <f t="shared" si="3"/>
        <v>60469.520000000004</v>
      </c>
    </row>
    <row r="60" spans="2:16" s="83" customFormat="1" ht="97.5" customHeight="1">
      <c r="B60" s="80">
        <v>52</v>
      </c>
      <c r="C60" s="85" t="s">
        <v>139</v>
      </c>
      <c r="D60" s="85" t="s">
        <v>104</v>
      </c>
      <c r="E60" s="85" t="s">
        <v>227</v>
      </c>
      <c r="F60" s="86" t="s">
        <v>254</v>
      </c>
      <c r="G60" s="87" t="s">
        <v>71</v>
      </c>
      <c r="H60" s="88">
        <v>45261</v>
      </c>
      <c r="I60" s="88">
        <v>45444</v>
      </c>
      <c r="J60" s="89">
        <v>70000</v>
      </c>
      <c r="K60" s="82">
        <f t="shared" si="0"/>
        <v>2009</v>
      </c>
      <c r="L60" s="90">
        <v>5368.48</v>
      </c>
      <c r="M60" s="81">
        <f t="shared" si="4"/>
        <v>2128</v>
      </c>
      <c r="N60" s="90">
        <v>25</v>
      </c>
      <c r="O60" s="82">
        <f t="shared" si="2"/>
        <v>9530.48</v>
      </c>
      <c r="P60" s="82">
        <f t="shared" si="3"/>
        <v>60469.520000000004</v>
      </c>
    </row>
    <row r="61" spans="2:16" s="83" customFormat="1" ht="97.5" customHeight="1">
      <c r="B61" s="80">
        <v>53</v>
      </c>
      <c r="C61" s="85" t="s">
        <v>140</v>
      </c>
      <c r="D61" s="85" t="s">
        <v>104</v>
      </c>
      <c r="E61" s="85" t="s">
        <v>227</v>
      </c>
      <c r="F61" s="86" t="s">
        <v>254</v>
      </c>
      <c r="G61" s="87" t="s">
        <v>71</v>
      </c>
      <c r="H61" s="88">
        <v>45261</v>
      </c>
      <c r="I61" s="88">
        <v>45444</v>
      </c>
      <c r="J61" s="89">
        <v>70000</v>
      </c>
      <c r="K61" s="82">
        <f t="shared" si="0"/>
        <v>2009</v>
      </c>
      <c r="L61" s="90">
        <v>5368.48</v>
      </c>
      <c r="M61" s="81">
        <f t="shared" si="4"/>
        <v>2128</v>
      </c>
      <c r="N61" s="90">
        <v>25</v>
      </c>
      <c r="O61" s="82">
        <f t="shared" si="2"/>
        <v>9530.48</v>
      </c>
      <c r="P61" s="82">
        <f t="shared" si="3"/>
        <v>60469.520000000004</v>
      </c>
    </row>
    <row r="62" spans="2:16" s="83" customFormat="1" ht="97.5" customHeight="1">
      <c r="B62" s="80">
        <v>54</v>
      </c>
      <c r="C62" s="85" t="s">
        <v>141</v>
      </c>
      <c r="D62" s="85" t="s">
        <v>104</v>
      </c>
      <c r="E62" s="85" t="s">
        <v>227</v>
      </c>
      <c r="F62" s="86" t="s">
        <v>254</v>
      </c>
      <c r="G62" s="87" t="s">
        <v>70</v>
      </c>
      <c r="H62" s="88">
        <v>45261</v>
      </c>
      <c r="I62" s="88">
        <v>45444</v>
      </c>
      <c r="J62" s="89">
        <v>70000</v>
      </c>
      <c r="K62" s="82">
        <f t="shared" si="0"/>
        <v>2009</v>
      </c>
      <c r="L62" s="90">
        <v>5368.48</v>
      </c>
      <c r="M62" s="81">
        <f t="shared" si="4"/>
        <v>2128</v>
      </c>
      <c r="N62" s="90">
        <v>25</v>
      </c>
      <c r="O62" s="82">
        <f t="shared" si="2"/>
        <v>9530.48</v>
      </c>
      <c r="P62" s="82">
        <f t="shared" si="3"/>
        <v>60469.520000000004</v>
      </c>
    </row>
    <row r="63" spans="2:16" s="83" customFormat="1" ht="97.5" customHeight="1">
      <c r="B63" s="80">
        <v>55</v>
      </c>
      <c r="C63" s="85" t="s">
        <v>142</v>
      </c>
      <c r="D63" s="85" t="s">
        <v>104</v>
      </c>
      <c r="E63" s="85" t="s">
        <v>227</v>
      </c>
      <c r="F63" s="86" t="s">
        <v>254</v>
      </c>
      <c r="G63" s="87" t="s">
        <v>71</v>
      </c>
      <c r="H63" s="88">
        <v>45261</v>
      </c>
      <c r="I63" s="88">
        <v>45444</v>
      </c>
      <c r="J63" s="89">
        <v>70000</v>
      </c>
      <c r="K63" s="82">
        <f t="shared" si="0"/>
        <v>2009</v>
      </c>
      <c r="L63" s="90">
        <v>5368.48</v>
      </c>
      <c r="M63" s="81">
        <f t="shared" si="4"/>
        <v>2128</v>
      </c>
      <c r="N63" s="90">
        <v>25</v>
      </c>
      <c r="O63" s="82">
        <f t="shared" si="2"/>
        <v>9530.48</v>
      </c>
      <c r="P63" s="82">
        <f t="shared" si="3"/>
        <v>60469.520000000004</v>
      </c>
    </row>
    <row r="64" spans="2:16" s="83" customFormat="1" ht="97.5" customHeight="1">
      <c r="B64" s="80">
        <v>56</v>
      </c>
      <c r="C64" s="85" t="s">
        <v>143</v>
      </c>
      <c r="D64" s="85" t="s">
        <v>104</v>
      </c>
      <c r="E64" s="85" t="s">
        <v>227</v>
      </c>
      <c r="F64" s="86" t="s">
        <v>254</v>
      </c>
      <c r="G64" s="87" t="s">
        <v>70</v>
      </c>
      <c r="H64" s="88">
        <v>45261</v>
      </c>
      <c r="I64" s="88">
        <v>45444</v>
      </c>
      <c r="J64" s="89">
        <v>70000</v>
      </c>
      <c r="K64" s="82">
        <f t="shared" si="0"/>
        <v>2009</v>
      </c>
      <c r="L64" s="90">
        <v>5368.48</v>
      </c>
      <c r="M64" s="81">
        <f t="shared" si="4"/>
        <v>2128</v>
      </c>
      <c r="N64" s="90">
        <v>25</v>
      </c>
      <c r="O64" s="82">
        <f t="shared" si="2"/>
        <v>9530.48</v>
      </c>
      <c r="P64" s="82">
        <f t="shared" si="3"/>
        <v>60469.520000000004</v>
      </c>
    </row>
    <row r="65" spans="2:16" s="83" customFormat="1" ht="97.5" customHeight="1">
      <c r="B65" s="80">
        <v>57</v>
      </c>
      <c r="C65" s="85" t="s">
        <v>144</v>
      </c>
      <c r="D65" s="85" t="s">
        <v>104</v>
      </c>
      <c r="E65" s="85" t="s">
        <v>227</v>
      </c>
      <c r="F65" s="86" t="s">
        <v>254</v>
      </c>
      <c r="G65" s="87" t="s">
        <v>71</v>
      </c>
      <c r="H65" s="88">
        <v>45261</v>
      </c>
      <c r="I65" s="88">
        <v>45444</v>
      </c>
      <c r="J65" s="89">
        <v>70000</v>
      </c>
      <c r="K65" s="82">
        <f t="shared" si="0"/>
        <v>2009</v>
      </c>
      <c r="L65" s="90">
        <v>5368.48</v>
      </c>
      <c r="M65" s="81">
        <f t="shared" si="4"/>
        <v>2128</v>
      </c>
      <c r="N65" s="90">
        <v>25</v>
      </c>
      <c r="O65" s="82">
        <f t="shared" si="2"/>
        <v>9530.48</v>
      </c>
      <c r="P65" s="82">
        <f t="shared" si="3"/>
        <v>60469.520000000004</v>
      </c>
    </row>
    <row r="66" spans="2:16" s="83" customFormat="1" ht="97.5" customHeight="1">
      <c r="B66" s="80">
        <v>58</v>
      </c>
      <c r="C66" s="85" t="s">
        <v>145</v>
      </c>
      <c r="D66" s="85" t="s">
        <v>104</v>
      </c>
      <c r="E66" s="85" t="s">
        <v>227</v>
      </c>
      <c r="F66" s="86" t="s">
        <v>254</v>
      </c>
      <c r="G66" s="87" t="s">
        <v>70</v>
      </c>
      <c r="H66" s="88">
        <v>45261</v>
      </c>
      <c r="I66" s="88">
        <v>45444</v>
      </c>
      <c r="J66" s="89">
        <v>70000</v>
      </c>
      <c r="K66" s="82">
        <f t="shared" si="0"/>
        <v>2009</v>
      </c>
      <c r="L66" s="90">
        <v>5368.48</v>
      </c>
      <c r="M66" s="81">
        <f t="shared" si="4"/>
        <v>2128</v>
      </c>
      <c r="N66" s="90">
        <v>25</v>
      </c>
      <c r="O66" s="82">
        <f t="shared" si="2"/>
        <v>9530.48</v>
      </c>
      <c r="P66" s="82">
        <f t="shared" si="3"/>
        <v>60469.520000000004</v>
      </c>
    </row>
    <row r="67" spans="2:16" s="83" customFormat="1" ht="97.5" customHeight="1">
      <c r="B67" s="80">
        <v>59</v>
      </c>
      <c r="C67" s="85" t="s">
        <v>146</v>
      </c>
      <c r="D67" s="85" t="s">
        <v>104</v>
      </c>
      <c r="E67" s="85" t="s">
        <v>227</v>
      </c>
      <c r="F67" s="86" t="s">
        <v>254</v>
      </c>
      <c r="G67" s="87" t="s">
        <v>71</v>
      </c>
      <c r="H67" s="88">
        <v>45261</v>
      </c>
      <c r="I67" s="88">
        <v>45444</v>
      </c>
      <c r="J67" s="89">
        <v>70000</v>
      </c>
      <c r="K67" s="82">
        <f t="shared" si="0"/>
        <v>2009</v>
      </c>
      <c r="L67" s="90">
        <v>5368.48</v>
      </c>
      <c r="M67" s="81">
        <f t="shared" si="4"/>
        <v>2128</v>
      </c>
      <c r="N67" s="90">
        <v>25</v>
      </c>
      <c r="O67" s="82">
        <f t="shared" si="2"/>
        <v>9530.48</v>
      </c>
      <c r="P67" s="82">
        <f t="shared" si="3"/>
        <v>60469.520000000004</v>
      </c>
    </row>
    <row r="68" spans="2:16" s="83" customFormat="1" ht="97.5" customHeight="1">
      <c r="B68" s="80">
        <v>60</v>
      </c>
      <c r="C68" s="85" t="s">
        <v>147</v>
      </c>
      <c r="D68" s="85" t="s">
        <v>104</v>
      </c>
      <c r="E68" s="85" t="s">
        <v>227</v>
      </c>
      <c r="F68" s="86" t="s">
        <v>254</v>
      </c>
      <c r="G68" s="87" t="s">
        <v>71</v>
      </c>
      <c r="H68" s="88">
        <v>45261</v>
      </c>
      <c r="I68" s="88">
        <v>45444</v>
      </c>
      <c r="J68" s="89">
        <v>70000</v>
      </c>
      <c r="K68" s="82">
        <f t="shared" si="0"/>
        <v>2009</v>
      </c>
      <c r="L68" s="90">
        <v>5368.48</v>
      </c>
      <c r="M68" s="81">
        <f t="shared" si="4"/>
        <v>2128</v>
      </c>
      <c r="N68" s="90">
        <v>25</v>
      </c>
      <c r="O68" s="82">
        <f t="shared" si="2"/>
        <v>9530.48</v>
      </c>
      <c r="P68" s="82">
        <f t="shared" si="3"/>
        <v>60469.520000000004</v>
      </c>
    </row>
    <row r="69" spans="2:16" s="83" customFormat="1" ht="97.5" customHeight="1">
      <c r="B69" s="80">
        <v>61</v>
      </c>
      <c r="C69" s="85" t="s">
        <v>148</v>
      </c>
      <c r="D69" s="85" t="s">
        <v>104</v>
      </c>
      <c r="E69" s="85" t="s">
        <v>227</v>
      </c>
      <c r="F69" s="86" t="s">
        <v>254</v>
      </c>
      <c r="G69" s="87" t="s">
        <v>71</v>
      </c>
      <c r="H69" s="88">
        <v>45261</v>
      </c>
      <c r="I69" s="88">
        <v>45444</v>
      </c>
      <c r="J69" s="89">
        <v>70000</v>
      </c>
      <c r="K69" s="82">
        <f t="shared" si="0"/>
        <v>2009</v>
      </c>
      <c r="L69" s="90">
        <v>5368.48</v>
      </c>
      <c r="M69" s="81">
        <f t="shared" si="4"/>
        <v>2128</v>
      </c>
      <c r="N69" s="90">
        <v>25</v>
      </c>
      <c r="O69" s="82">
        <f t="shared" si="2"/>
        <v>9530.48</v>
      </c>
      <c r="P69" s="82">
        <f t="shared" si="3"/>
        <v>60469.520000000004</v>
      </c>
    </row>
    <row r="70" spans="2:16" s="83" customFormat="1" ht="97.5" customHeight="1">
      <c r="B70" s="80">
        <v>62</v>
      </c>
      <c r="C70" s="85" t="s">
        <v>149</v>
      </c>
      <c r="D70" s="85" t="s">
        <v>104</v>
      </c>
      <c r="E70" s="85" t="s">
        <v>227</v>
      </c>
      <c r="F70" s="86" t="s">
        <v>254</v>
      </c>
      <c r="G70" s="87" t="s">
        <v>71</v>
      </c>
      <c r="H70" s="88">
        <v>45261</v>
      </c>
      <c r="I70" s="88">
        <v>45444</v>
      </c>
      <c r="J70" s="89">
        <v>70000</v>
      </c>
      <c r="K70" s="82">
        <f t="shared" si="0"/>
        <v>2009</v>
      </c>
      <c r="L70" s="90">
        <v>5368.48</v>
      </c>
      <c r="M70" s="81">
        <f t="shared" si="4"/>
        <v>2128</v>
      </c>
      <c r="N70" s="90">
        <v>25</v>
      </c>
      <c r="O70" s="82">
        <f t="shared" si="2"/>
        <v>9530.48</v>
      </c>
      <c r="P70" s="82">
        <f t="shared" si="3"/>
        <v>60469.520000000004</v>
      </c>
    </row>
    <row r="71" spans="2:16" s="83" customFormat="1" ht="97.5" customHeight="1">
      <c r="B71" s="80">
        <v>63</v>
      </c>
      <c r="C71" s="85" t="s">
        <v>156</v>
      </c>
      <c r="D71" s="85" t="s">
        <v>104</v>
      </c>
      <c r="E71" s="85" t="s">
        <v>227</v>
      </c>
      <c r="F71" s="86" t="s">
        <v>254</v>
      </c>
      <c r="G71" s="87" t="s">
        <v>71</v>
      </c>
      <c r="H71" s="88">
        <v>45261</v>
      </c>
      <c r="I71" s="88">
        <v>45444</v>
      </c>
      <c r="J71" s="89">
        <v>70000</v>
      </c>
      <c r="K71" s="82">
        <f t="shared" si="0"/>
        <v>2009</v>
      </c>
      <c r="L71" s="90">
        <v>5368.48</v>
      </c>
      <c r="M71" s="81">
        <f t="shared" si="4"/>
        <v>2128</v>
      </c>
      <c r="N71" s="90">
        <v>25</v>
      </c>
      <c r="O71" s="82">
        <f t="shared" si="2"/>
        <v>9530.48</v>
      </c>
      <c r="P71" s="82">
        <f t="shared" si="3"/>
        <v>60469.520000000004</v>
      </c>
    </row>
    <row r="72" spans="2:16" s="83" customFormat="1" ht="97.5" customHeight="1">
      <c r="B72" s="80">
        <v>64</v>
      </c>
      <c r="C72" s="85" t="s">
        <v>150</v>
      </c>
      <c r="D72" s="85" t="s">
        <v>104</v>
      </c>
      <c r="E72" s="85" t="s">
        <v>227</v>
      </c>
      <c r="F72" s="86" t="s">
        <v>254</v>
      </c>
      <c r="G72" s="87" t="s">
        <v>70</v>
      </c>
      <c r="H72" s="88">
        <v>45261</v>
      </c>
      <c r="I72" s="88">
        <v>45444</v>
      </c>
      <c r="J72" s="89">
        <v>70000</v>
      </c>
      <c r="K72" s="82">
        <f t="shared" si="0"/>
        <v>2009</v>
      </c>
      <c r="L72" s="90">
        <v>5368.48</v>
      </c>
      <c r="M72" s="81">
        <f t="shared" si="4"/>
        <v>2128</v>
      </c>
      <c r="N72" s="90">
        <v>25</v>
      </c>
      <c r="O72" s="82">
        <f t="shared" si="2"/>
        <v>9530.48</v>
      </c>
      <c r="P72" s="82">
        <f t="shared" si="3"/>
        <v>60469.520000000004</v>
      </c>
    </row>
    <row r="73" spans="2:16" s="83" customFormat="1" ht="97.5" customHeight="1">
      <c r="B73" s="80">
        <v>65</v>
      </c>
      <c r="C73" s="85" t="s">
        <v>230</v>
      </c>
      <c r="D73" s="85" t="s">
        <v>104</v>
      </c>
      <c r="E73" s="85" t="s">
        <v>227</v>
      </c>
      <c r="F73" s="86" t="s">
        <v>254</v>
      </c>
      <c r="G73" s="87" t="s">
        <v>71</v>
      </c>
      <c r="H73" s="88">
        <v>45261</v>
      </c>
      <c r="I73" s="88">
        <v>45444</v>
      </c>
      <c r="J73" s="89">
        <v>70000</v>
      </c>
      <c r="K73" s="82">
        <f t="shared" si="0"/>
        <v>2009</v>
      </c>
      <c r="L73" s="90">
        <v>5368.48</v>
      </c>
      <c r="M73" s="81">
        <f t="shared" si="4"/>
        <v>2128</v>
      </c>
      <c r="N73" s="90">
        <v>25</v>
      </c>
      <c r="O73" s="82">
        <f t="shared" si="2"/>
        <v>9530.48</v>
      </c>
      <c r="P73" s="82">
        <f t="shared" si="3"/>
        <v>60469.520000000004</v>
      </c>
    </row>
    <row r="74" spans="2:16" s="83" customFormat="1" ht="97.5" customHeight="1">
      <c r="B74" s="80">
        <v>66</v>
      </c>
      <c r="C74" s="85" t="s">
        <v>151</v>
      </c>
      <c r="D74" s="85" t="s">
        <v>104</v>
      </c>
      <c r="E74" s="85" t="s">
        <v>227</v>
      </c>
      <c r="F74" s="86" t="s">
        <v>254</v>
      </c>
      <c r="G74" s="87" t="s">
        <v>70</v>
      </c>
      <c r="H74" s="88">
        <v>45261</v>
      </c>
      <c r="I74" s="88">
        <v>45444</v>
      </c>
      <c r="J74" s="89">
        <v>70000</v>
      </c>
      <c r="K74" s="82">
        <f t="shared" si="0"/>
        <v>2009</v>
      </c>
      <c r="L74" s="90">
        <v>5368.48</v>
      </c>
      <c r="M74" s="81">
        <f t="shared" si="4"/>
        <v>2128</v>
      </c>
      <c r="N74" s="90">
        <v>25</v>
      </c>
      <c r="O74" s="82">
        <f t="shared" si="2"/>
        <v>9530.48</v>
      </c>
      <c r="P74" s="82">
        <f t="shared" si="3"/>
        <v>60469.520000000004</v>
      </c>
    </row>
    <row r="75" spans="2:16" s="83" customFormat="1" ht="97.5" customHeight="1">
      <c r="B75" s="80">
        <v>67</v>
      </c>
      <c r="C75" s="85" t="s">
        <v>229</v>
      </c>
      <c r="D75" s="85" t="s">
        <v>104</v>
      </c>
      <c r="E75" s="85" t="s">
        <v>227</v>
      </c>
      <c r="F75" s="86" t="s">
        <v>254</v>
      </c>
      <c r="G75" s="87" t="s">
        <v>71</v>
      </c>
      <c r="H75" s="88">
        <v>45261</v>
      </c>
      <c r="I75" s="88">
        <v>45444</v>
      </c>
      <c r="J75" s="89">
        <v>70000</v>
      </c>
      <c r="K75" s="82">
        <f t="shared" si="0"/>
        <v>2009</v>
      </c>
      <c r="L75" s="90">
        <v>5368.48</v>
      </c>
      <c r="M75" s="81">
        <f t="shared" si="4"/>
        <v>2128</v>
      </c>
      <c r="N75" s="90">
        <v>25</v>
      </c>
      <c r="O75" s="82">
        <f t="shared" si="2"/>
        <v>9530.48</v>
      </c>
      <c r="P75" s="82">
        <f t="shared" si="3"/>
        <v>60469.520000000004</v>
      </c>
    </row>
    <row r="76" spans="2:16" s="83" customFormat="1" ht="97.5" customHeight="1">
      <c r="B76" s="80">
        <v>68</v>
      </c>
      <c r="C76" s="85" t="s">
        <v>228</v>
      </c>
      <c r="D76" s="85" t="s">
        <v>104</v>
      </c>
      <c r="E76" s="85" t="s">
        <v>227</v>
      </c>
      <c r="F76" s="86" t="s">
        <v>254</v>
      </c>
      <c r="G76" s="87" t="s">
        <v>71</v>
      </c>
      <c r="H76" s="88">
        <v>45261</v>
      </c>
      <c r="I76" s="88">
        <v>45444</v>
      </c>
      <c r="J76" s="89">
        <v>70000</v>
      </c>
      <c r="K76" s="82">
        <f t="shared" si="0"/>
        <v>2009</v>
      </c>
      <c r="L76" s="90">
        <v>5368.48</v>
      </c>
      <c r="M76" s="81">
        <f t="shared" si="4"/>
        <v>2128</v>
      </c>
      <c r="N76" s="90">
        <v>25</v>
      </c>
      <c r="O76" s="82">
        <f t="shared" si="2"/>
        <v>9530.48</v>
      </c>
      <c r="P76" s="82">
        <f t="shared" si="3"/>
        <v>60469.520000000004</v>
      </c>
    </row>
    <row r="77" spans="2:16" s="83" customFormat="1" ht="97.5" customHeight="1">
      <c r="B77" s="80">
        <v>69</v>
      </c>
      <c r="C77" s="85" t="s">
        <v>306</v>
      </c>
      <c r="D77" s="85" t="s">
        <v>104</v>
      </c>
      <c r="E77" s="85" t="s">
        <v>227</v>
      </c>
      <c r="F77" s="86" t="s">
        <v>254</v>
      </c>
      <c r="G77" s="87" t="s">
        <v>71</v>
      </c>
      <c r="H77" s="88">
        <v>45261</v>
      </c>
      <c r="I77" s="88">
        <v>45444</v>
      </c>
      <c r="J77" s="89">
        <v>70000</v>
      </c>
      <c r="K77" s="82">
        <f t="shared" ref="K77" si="7">+J77*2.87%</f>
        <v>2009</v>
      </c>
      <c r="L77" s="90">
        <v>5368.48</v>
      </c>
      <c r="M77" s="81">
        <f t="shared" ref="M77" si="8">+J77*3.04%</f>
        <v>2128</v>
      </c>
      <c r="N77" s="90">
        <v>25</v>
      </c>
      <c r="O77" s="82">
        <f t="shared" ref="O77:O128" si="9">SUM(K77:N77)</f>
        <v>9530.48</v>
      </c>
      <c r="P77" s="82">
        <f t="shared" ref="P77:P128" si="10">J77-O77</f>
        <v>60469.520000000004</v>
      </c>
    </row>
    <row r="78" spans="2:16" s="83" customFormat="1" ht="97.5" customHeight="1">
      <c r="B78" s="80">
        <v>70</v>
      </c>
      <c r="C78" s="94" t="s">
        <v>129</v>
      </c>
      <c r="D78" s="85" t="s">
        <v>104</v>
      </c>
      <c r="E78" s="85" t="s">
        <v>447</v>
      </c>
      <c r="F78" s="86" t="s">
        <v>254</v>
      </c>
      <c r="G78" s="87" t="s">
        <v>71</v>
      </c>
      <c r="H78" s="88">
        <v>45261</v>
      </c>
      <c r="I78" s="88">
        <v>45444</v>
      </c>
      <c r="J78" s="89">
        <v>100000</v>
      </c>
      <c r="K78" s="82">
        <f t="shared" si="0"/>
        <v>2870</v>
      </c>
      <c r="L78" s="90">
        <v>12105.37</v>
      </c>
      <c r="M78" s="81">
        <f t="shared" si="4"/>
        <v>3040</v>
      </c>
      <c r="N78" s="90">
        <v>25</v>
      </c>
      <c r="O78" s="82">
        <f t="shared" si="9"/>
        <v>18040.370000000003</v>
      </c>
      <c r="P78" s="82">
        <f t="shared" si="10"/>
        <v>81959.63</v>
      </c>
    </row>
    <row r="79" spans="2:16" s="83" customFormat="1" ht="97.5" customHeight="1">
      <c r="B79" s="80">
        <v>71</v>
      </c>
      <c r="C79" s="85" t="s">
        <v>131</v>
      </c>
      <c r="D79" s="85" t="s">
        <v>104</v>
      </c>
      <c r="E79" s="85" t="s">
        <v>26</v>
      </c>
      <c r="F79" s="86" t="s">
        <v>254</v>
      </c>
      <c r="G79" s="87" t="s">
        <v>71</v>
      </c>
      <c r="H79" s="88">
        <v>45261</v>
      </c>
      <c r="I79" s="88">
        <v>45444</v>
      </c>
      <c r="J79" s="89">
        <v>80000</v>
      </c>
      <c r="K79" s="82">
        <f t="shared" si="0"/>
        <v>2296</v>
      </c>
      <c r="L79" s="90">
        <v>7400.87</v>
      </c>
      <c r="M79" s="81">
        <f t="shared" si="4"/>
        <v>2432</v>
      </c>
      <c r="N79" s="90">
        <v>25</v>
      </c>
      <c r="O79" s="82">
        <f t="shared" si="9"/>
        <v>12153.869999999999</v>
      </c>
      <c r="P79" s="82">
        <f t="shared" si="10"/>
        <v>67846.13</v>
      </c>
    </row>
    <row r="80" spans="2:16" s="83" customFormat="1" ht="97.5" customHeight="1">
      <c r="B80" s="80">
        <v>72</v>
      </c>
      <c r="C80" s="85" t="s">
        <v>133</v>
      </c>
      <c r="D80" s="85" t="s">
        <v>104</v>
      </c>
      <c r="E80" s="85" t="s">
        <v>26</v>
      </c>
      <c r="F80" s="86" t="s">
        <v>254</v>
      </c>
      <c r="G80" s="87" t="s">
        <v>71</v>
      </c>
      <c r="H80" s="88">
        <v>45261</v>
      </c>
      <c r="I80" s="88">
        <v>45444</v>
      </c>
      <c r="J80" s="89">
        <v>60000</v>
      </c>
      <c r="K80" s="82">
        <f t="shared" si="0"/>
        <v>1722</v>
      </c>
      <c r="L80" s="90">
        <v>3486.68</v>
      </c>
      <c r="M80" s="81">
        <f t="shared" si="4"/>
        <v>1824</v>
      </c>
      <c r="N80" s="90">
        <v>25</v>
      </c>
      <c r="O80" s="82">
        <f t="shared" si="9"/>
        <v>7057.68</v>
      </c>
      <c r="P80" s="82">
        <f t="shared" si="10"/>
        <v>52942.32</v>
      </c>
    </row>
    <row r="81" spans="2:16" s="83" customFormat="1" ht="97.5" customHeight="1">
      <c r="B81" s="80">
        <v>73</v>
      </c>
      <c r="C81" s="85" t="s">
        <v>338</v>
      </c>
      <c r="D81" s="85" t="s">
        <v>104</v>
      </c>
      <c r="E81" s="85" t="s">
        <v>22</v>
      </c>
      <c r="F81" s="86" t="s">
        <v>254</v>
      </c>
      <c r="G81" s="87" t="s">
        <v>70</v>
      </c>
      <c r="H81" s="88">
        <v>45323</v>
      </c>
      <c r="I81" s="88">
        <v>45505</v>
      </c>
      <c r="J81" s="89">
        <v>50000</v>
      </c>
      <c r="K81" s="82">
        <f t="shared" si="0"/>
        <v>1435</v>
      </c>
      <c r="L81" s="90">
        <v>1854</v>
      </c>
      <c r="M81" s="81">
        <f t="shared" si="4"/>
        <v>1520</v>
      </c>
      <c r="N81" s="90">
        <v>25</v>
      </c>
      <c r="O81" s="82">
        <f t="shared" si="9"/>
        <v>4834</v>
      </c>
      <c r="P81" s="82">
        <f t="shared" si="10"/>
        <v>45166</v>
      </c>
    </row>
    <row r="82" spans="2:16" s="83" customFormat="1" ht="126" customHeight="1">
      <c r="B82" s="80">
        <v>74</v>
      </c>
      <c r="C82" s="85" t="s">
        <v>345</v>
      </c>
      <c r="D82" s="85" t="s">
        <v>104</v>
      </c>
      <c r="E82" s="85" t="s">
        <v>350</v>
      </c>
      <c r="F82" s="86" t="s">
        <v>254</v>
      </c>
      <c r="G82" s="87" t="s">
        <v>70</v>
      </c>
      <c r="H82" s="88">
        <v>45352</v>
      </c>
      <c r="I82" s="88">
        <v>45536</v>
      </c>
      <c r="J82" s="89">
        <v>100000</v>
      </c>
      <c r="K82" s="82">
        <f t="shared" si="0"/>
        <v>2870</v>
      </c>
      <c r="L82" s="90">
        <v>12105.37</v>
      </c>
      <c r="M82" s="81">
        <f t="shared" ref="M82:M149" si="11">+J82*3.04%</f>
        <v>3040</v>
      </c>
      <c r="N82" s="90">
        <v>25</v>
      </c>
      <c r="O82" s="82">
        <f t="shared" si="9"/>
        <v>18040.370000000003</v>
      </c>
      <c r="P82" s="82">
        <f t="shared" si="10"/>
        <v>81959.63</v>
      </c>
    </row>
    <row r="83" spans="2:16" s="83" customFormat="1" ht="97.5" customHeight="1">
      <c r="B83" s="80">
        <v>75</v>
      </c>
      <c r="C83" s="85" t="s">
        <v>346</v>
      </c>
      <c r="D83" s="85" t="s">
        <v>104</v>
      </c>
      <c r="E83" s="85" t="s">
        <v>186</v>
      </c>
      <c r="F83" s="86" t="s">
        <v>254</v>
      </c>
      <c r="G83" s="87" t="s">
        <v>70</v>
      </c>
      <c r="H83" s="91">
        <v>45341</v>
      </c>
      <c r="I83" s="91">
        <v>45523</v>
      </c>
      <c r="J83" s="89">
        <v>80000</v>
      </c>
      <c r="K83" s="82">
        <v>2296</v>
      </c>
      <c r="L83" s="90">
        <v>7400.94</v>
      </c>
      <c r="M83" s="81">
        <v>2432</v>
      </c>
      <c r="N83" s="90">
        <v>25</v>
      </c>
      <c r="O83" s="82">
        <v>12153.94</v>
      </c>
      <c r="P83" s="82">
        <v>67846.06</v>
      </c>
    </row>
    <row r="84" spans="2:16" s="83" customFormat="1" ht="97.5" customHeight="1">
      <c r="B84" s="80">
        <v>76</v>
      </c>
      <c r="C84" s="85" t="s">
        <v>347</v>
      </c>
      <c r="D84" s="85" t="s">
        <v>104</v>
      </c>
      <c r="E84" s="85" t="s">
        <v>351</v>
      </c>
      <c r="F84" s="86" t="s">
        <v>254</v>
      </c>
      <c r="G84" s="87" t="s">
        <v>70</v>
      </c>
      <c r="H84" s="91">
        <v>45352</v>
      </c>
      <c r="I84" s="91">
        <v>45536</v>
      </c>
      <c r="J84" s="89">
        <v>105000</v>
      </c>
      <c r="K84" s="82">
        <v>3013.5</v>
      </c>
      <c r="L84" s="90">
        <v>13281.56</v>
      </c>
      <c r="M84" s="81">
        <v>3192</v>
      </c>
      <c r="N84" s="90">
        <v>25</v>
      </c>
      <c r="O84" s="82">
        <f t="shared" si="9"/>
        <v>19512.059999999998</v>
      </c>
      <c r="P84" s="82">
        <f t="shared" si="10"/>
        <v>85487.94</v>
      </c>
    </row>
    <row r="85" spans="2:16" s="83" customFormat="1" ht="97.5" customHeight="1">
      <c r="B85" s="80">
        <v>77</v>
      </c>
      <c r="C85" s="85" t="s">
        <v>348</v>
      </c>
      <c r="D85" s="85" t="s">
        <v>104</v>
      </c>
      <c r="E85" s="85" t="s">
        <v>123</v>
      </c>
      <c r="F85" s="86" t="s">
        <v>254</v>
      </c>
      <c r="G85" s="87" t="s">
        <v>71</v>
      </c>
      <c r="H85" s="88">
        <v>45352</v>
      </c>
      <c r="I85" s="88">
        <v>45536</v>
      </c>
      <c r="J85" s="89">
        <v>90000</v>
      </c>
      <c r="K85" s="82">
        <v>2583</v>
      </c>
      <c r="L85" s="90">
        <v>9753.19</v>
      </c>
      <c r="M85" s="81">
        <v>2736</v>
      </c>
      <c r="N85" s="90">
        <v>1775</v>
      </c>
      <c r="O85" s="82">
        <f t="shared" si="9"/>
        <v>16847.190000000002</v>
      </c>
      <c r="P85" s="82">
        <f t="shared" si="10"/>
        <v>73152.81</v>
      </c>
    </row>
    <row r="86" spans="2:16" s="83" customFormat="1" ht="97.5" customHeight="1">
      <c r="B86" s="80">
        <v>78</v>
      </c>
      <c r="C86" s="85" t="s">
        <v>349</v>
      </c>
      <c r="D86" s="85" t="s">
        <v>104</v>
      </c>
      <c r="E86" s="85" t="s">
        <v>26</v>
      </c>
      <c r="F86" s="86" t="s">
        <v>254</v>
      </c>
      <c r="G86" s="87" t="s">
        <v>71</v>
      </c>
      <c r="H86" s="91">
        <v>45341</v>
      </c>
      <c r="I86" s="91">
        <v>45523</v>
      </c>
      <c r="J86" s="89">
        <v>80000</v>
      </c>
      <c r="K86" s="82">
        <v>2296</v>
      </c>
      <c r="L86" s="90">
        <v>7400.94</v>
      </c>
      <c r="M86" s="81">
        <v>2432</v>
      </c>
      <c r="N86" s="90">
        <v>25</v>
      </c>
      <c r="O86" s="82">
        <v>12153.94</v>
      </c>
      <c r="P86" s="82">
        <v>67846.06</v>
      </c>
    </row>
    <row r="87" spans="2:16" s="83" customFormat="1" ht="97.5" customHeight="1">
      <c r="B87" s="80">
        <v>79</v>
      </c>
      <c r="C87" s="85" t="s">
        <v>352</v>
      </c>
      <c r="D87" s="85" t="s">
        <v>104</v>
      </c>
      <c r="E87" s="85" t="s">
        <v>26</v>
      </c>
      <c r="F87" s="86" t="s">
        <v>254</v>
      </c>
      <c r="G87" s="87" t="s">
        <v>71</v>
      </c>
      <c r="H87" s="88">
        <v>45352</v>
      </c>
      <c r="I87" s="88">
        <v>45536</v>
      </c>
      <c r="J87" s="89">
        <v>80000</v>
      </c>
      <c r="K87" s="82">
        <v>2296</v>
      </c>
      <c r="L87" s="90">
        <v>7400.94</v>
      </c>
      <c r="M87" s="81">
        <v>2432</v>
      </c>
      <c r="N87" s="90">
        <v>25</v>
      </c>
      <c r="O87" s="82">
        <v>12153.94</v>
      </c>
      <c r="P87" s="82">
        <v>67846.06</v>
      </c>
    </row>
    <row r="88" spans="2:16" s="83" customFormat="1" ht="97.5" customHeight="1">
      <c r="B88" s="80">
        <v>80</v>
      </c>
      <c r="C88" s="85" t="s">
        <v>353</v>
      </c>
      <c r="D88" s="85" t="s">
        <v>104</v>
      </c>
      <c r="E88" s="85" t="s">
        <v>123</v>
      </c>
      <c r="F88" s="86" t="s">
        <v>254</v>
      </c>
      <c r="G88" s="87" t="s">
        <v>71</v>
      </c>
      <c r="H88" s="91">
        <v>45341</v>
      </c>
      <c r="I88" s="91">
        <v>45523</v>
      </c>
      <c r="J88" s="89">
        <v>100000</v>
      </c>
      <c r="K88" s="82">
        <f t="shared" ref="K88:K96" si="12">+J88*2.87%</f>
        <v>2870</v>
      </c>
      <c r="L88" s="90">
        <v>12105.37</v>
      </c>
      <c r="M88" s="81">
        <f t="shared" ref="M88:M96" si="13">+J88*3.04%</f>
        <v>3040</v>
      </c>
      <c r="N88" s="90">
        <v>25</v>
      </c>
      <c r="O88" s="82">
        <f t="shared" si="9"/>
        <v>18040.370000000003</v>
      </c>
      <c r="P88" s="82">
        <f t="shared" si="10"/>
        <v>81959.63</v>
      </c>
    </row>
    <row r="89" spans="2:16" s="83" customFormat="1" ht="97.5" customHeight="1">
      <c r="B89" s="80">
        <v>81</v>
      </c>
      <c r="C89" s="85" t="s">
        <v>354</v>
      </c>
      <c r="D89" s="85" t="s">
        <v>104</v>
      </c>
      <c r="E89" s="85" t="s">
        <v>113</v>
      </c>
      <c r="F89" s="86" t="s">
        <v>254</v>
      </c>
      <c r="G89" s="87" t="s">
        <v>71</v>
      </c>
      <c r="H89" s="91">
        <v>45341</v>
      </c>
      <c r="I89" s="91">
        <v>45523</v>
      </c>
      <c r="J89" s="89">
        <v>90000</v>
      </c>
      <c r="K89" s="82">
        <v>2583</v>
      </c>
      <c r="L89" s="90">
        <v>9753.19</v>
      </c>
      <c r="M89" s="81">
        <v>2736</v>
      </c>
      <c r="N89" s="90">
        <v>25</v>
      </c>
      <c r="O89" s="82">
        <v>15097.19</v>
      </c>
      <c r="P89" s="82">
        <v>74902.81</v>
      </c>
    </row>
    <row r="90" spans="2:16" s="83" customFormat="1" ht="97.5" customHeight="1">
      <c r="B90" s="80">
        <v>82</v>
      </c>
      <c r="C90" s="85" t="s">
        <v>355</v>
      </c>
      <c r="D90" s="85" t="s">
        <v>104</v>
      </c>
      <c r="E90" s="85" t="s">
        <v>26</v>
      </c>
      <c r="F90" s="86" t="s">
        <v>254</v>
      </c>
      <c r="G90" s="87" t="s">
        <v>71</v>
      </c>
      <c r="H90" s="88">
        <v>45352</v>
      </c>
      <c r="I90" s="88">
        <v>45536</v>
      </c>
      <c r="J90" s="89">
        <v>70000</v>
      </c>
      <c r="K90" s="82">
        <f t="shared" si="12"/>
        <v>2009</v>
      </c>
      <c r="L90" s="90">
        <v>5368.48</v>
      </c>
      <c r="M90" s="81">
        <f t="shared" si="13"/>
        <v>2128</v>
      </c>
      <c r="N90" s="90">
        <v>25</v>
      </c>
      <c r="O90" s="82">
        <f t="shared" si="9"/>
        <v>9530.48</v>
      </c>
      <c r="P90" s="82">
        <f t="shared" si="10"/>
        <v>60469.520000000004</v>
      </c>
    </row>
    <row r="91" spans="2:16" s="83" customFormat="1" ht="97.5" customHeight="1">
      <c r="B91" s="80">
        <v>83</v>
      </c>
      <c r="C91" s="85" t="s">
        <v>356</v>
      </c>
      <c r="D91" s="85" t="s">
        <v>104</v>
      </c>
      <c r="E91" s="85" t="s">
        <v>113</v>
      </c>
      <c r="F91" s="86" t="s">
        <v>254</v>
      </c>
      <c r="G91" s="87" t="s">
        <v>71</v>
      </c>
      <c r="H91" s="88">
        <v>45352</v>
      </c>
      <c r="I91" s="88">
        <v>45536</v>
      </c>
      <c r="J91" s="89">
        <v>100000</v>
      </c>
      <c r="K91" s="82">
        <v>2870</v>
      </c>
      <c r="L91" s="90">
        <v>12105.44</v>
      </c>
      <c r="M91" s="81">
        <v>3040</v>
      </c>
      <c r="N91" s="90">
        <v>25</v>
      </c>
      <c r="O91" s="82">
        <v>18040.439999999999</v>
      </c>
      <c r="P91" s="82">
        <v>81959.56</v>
      </c>
    </row>
    <row r="92" spans="2:16" s="83" customFormat="1" ht="97.5" customHeight="1">
      <c r="B92" s="80">
        <v>84</v>
      </c>
      <c r="C92" s="85" t="s">
        <v>419</v>
      </c>
      <c r="D92" s="85" t="s">
        <v>104</v>
      </c>
      <c r="E92" s="85" t="s">
        <v>420</v>
      </c>
      <c r="F92" s="86" t="s">
        <v>254</v>
      </c>
      <c r="G92" s="87" t="s">
        <v>70</v>
      </c>
      <c r="H92" s="91">
        <v>45398</v>
      </c>
      <c r="I92" s="91">
        <v>45581</v>
      </c>
      <c r="J92" s="89">
        <v>120000</v>
      </c>
      <c r="K92" s="82">
        <v>3444</v>
      </c>
      <c r="L92" s="90">
        <v>16809.939999999999</v>
      </c>
      <c r="M92" s="81">
        <v>3648</v>
      </c>
      <c r="N92" s="90">
        <v>25</v>
      </c>
      <c r="O92" s="82">
        <v>23926.94</v>
      </c>
      <c r="P92" s="82">
        <v>96073.06</v>
      </c>
    </row>
    <row r="93" spans="2:16" s="83" customFormat="1" ht="97.5" customHeight="1">
      <c r="B93" s="80">
        <v>85</v>
      </c>
      <c r="C93" s="85" t="s">
        <v>412</v>
      </c>
      <c r="D93" s="85" t="s">
        <v>104</v>
      </c>
      <c r="E93" s="85" t="s">
        <v>226</v>
      </c>
      <c r="F93" s="86" t="s">
        <v>254</v>
      </c>
      <c r="G93" s="87" t="s">
        <v>71</v>
      </c>
      <c r="H93" s="91">
        <v>45271</v>
      </c>
      <c r="I93" s="91">
        <v>45454</v>
      </c>
      <c r="J93" s="89">
        <v>100000</v>
      </c>
      <c r="K93" s="82">
        <v>2870</v>
      </c>
      <c r="L93" s="90">
        <v>12105.44</v>
      </c>
      <c r="M93" s="81">
        <v>3040</v>
      </c>
      <c r="N93" s="90">
        <v>25</v>
      </c>
      <c r="O93" s="82">
        <f t="shared" si="9"/>
        <v>18040.440000000002</v>
      </c>
      <c r="P93" s="82">
        <f t="shared" si="10"/>
        <v>81959.56</v>
      </c>
    </row>
    <row r="94" spans="2:16" s="83" customFormat="1" ht="97.5" customHeight="1">
      <c r="B94" s="80">
        <v>86</v>
      </c>
      <c r="C94" s="85" t="s">
        <v>421</v>
      </c>
      <c r="D94" s="85" t="s">
        <v>104</v>
      </c>
      <c r="E94" s="85" t="s">
        <v>226</v>
      </c>
      <c r="F94" s="86" t="s">
        <v>254</v>
      </c>
      <c r="G94" s="87" t="s">
        <v>71</v>
      </c>
      <c r="H94" s="88">
        <v>45352</v>
      </c>
      <c r="I94" s="88">
        <v>45536</v>
      </c>
      <c r="J94" s="89">
        <v>100000</v>
      </c>
      <c r="K94" s="82">
        <v>2870</v>
      </c>
      <c r="L94" s="90">
        <v>12105.44</v>
      </c>
      <c r="M94" s="81">
        <v>3040</v>
      </c>
      <c r="N94" s="90">
        <v>25</v>
      </c>
      <c r="O94" s="82">
        <v>18040.439999999999</v>
      </c>
      <c r="P94" s="82">
        <v>81959.56</v>
      </c>
    </row>
    <row r="95" spans="2:16" s="83" customFormat="1" ht="97.5" customHeight="1">
      <c r="B95" s="80">
        <v>87</v>
      </c>
      <c r="C95" s="85" t="s">
        <v>430</v>
      </c>
      <c r="D95" s="85" t="s">
        <v>104</v>
      </c>
      <c r="E95" s="85" t="s">
        <v>226</v>
      </c>
      <c r="F95" s="86" t="s">
        <v>254</v>
      </c>
      <c r="G95" s="87" t="s">
        <v>71</v>
      </c>
      <c r="H95" s="91">
        <v>45327</v>
      </c>
      <c r="I95" s="91">
        <v>45508</v>
      </c>
      <c r="J95" s="89">
        <v>95000</v>
      </c>
      <c r="K95" s="82">
        <v>2726.5</v>
      </c>
      <c r="L95" s="90">
        <v>10929.31</v>
      </c>
      <c r="M95" s="81">
        <v>2888</v>
      </c>
      <c r="N95" s="90">
        <v>25</v>
      </c>
      <c r="O95" s="82">
        <f t="shared" si="9"/>
        <v>16568.809999999998</v>
      </c>
      <c r="P95" s="82">
        <f t="shared" si="10"/>
        <v>78431.19</v>
      </c>
    </row>
    <row r="96" spans="2:16" s="83" customFormat="1" ht="97.5" customHeight="1">
      <c r="B96" s="80">
        <v>88</v>
      </c>
      <c r="C96" s="85" t="s">
        <v>422</v>
      </c>
      <c r="D96" s="85" t="s">
        <v>104</v>
      </c>
      <c r="E96" s="85" t="s">
        <v>26</v>
      </c>
      <c r="F96" s="86" t="s">
        <v>254</v>
      </c>
      <c r="G96" s="87" t="s">
        <v>70</v>
      </c>
      <c r="H96" s="91">
        <v>45231</v>
      </c>
      <c r="I96" s="91">
        <v>45413</v>
      </c>
      <c r="J96" s="89">
        <v>60000</v>
      </c>
      <c r="K96" s="82">
        <f t="shared" si="12"/>
        <v>1722</v>
      </c>
      <c r="L96" s="90">
        <v>3486.68</v>
      </c>
      <c r="M96" s="81">
        <f t="shared" si="13"/>
        <v>1824</v>
      </c>
      <c r="N96" s="90">
        <v>25</v>
      </c>
      <c r="O96" s="82">
        <f t="shared" si="9"/>
        <v>7057.68</v>
      </c>
      <c r="P96" s="82">
        <f t="shared" si="10"/>
        <v>52942.32</v>
      </c>
    </row>
    <row r="97" spans="2:16" s="83" customFormat="1" ht="97.5" customHeight="1">
      <c r="B97" s="80">
        <v>89</v>
      </c>
      <c r="C97" s="85" t="s">
        <v>57</v>
      </c>
      <c r="D97" s="85" t="s">
        <v>104</v>
      </c>
      <c r="E97" s="85" t="s">
        <v>113</v>
      </c>
      <c r="F97" s="86" t="s">
        <v>254</v>
      </c>
      <c r="G97" s="87" t="s">
        <v>71</v>
      </c>
      <c r="H97" s="91">
        <v>45261</v>
      </c>
      <c r="I97" s="91">
        <v>45444</v>
      </c>
      <c r="J97" s="89">
        <v>90000</v>
      </c>
      <c r="K97" s="82">
        <f>+J97*2.87%</f>
        <v>2583</v>
      </c>
      <c r="L97" s="90">
        <v>9753.1200000000008</v>
      </c>
      <c r="M97" s="81">
        <f>+J97*3.04%</f>
        <v>2736</v>
      </c>
      <c r="N97" s="90">
        <v>125</v>
      </c>
      <c r="O97" s="82">
        <f>SUM(K97:N97)</f>
        <v>15197.12</v>
      </c>
      <c r="P97" s="82">
        <f>J97-O97</f>
        <v>74802.880000000005</v>
      </c>
    </row>
    <row r="98" spans="2:16" s="83" customFormat="1" ht="97.5" customHeight="1">
      <c r="B98" s="80">
        <v>90</v>
      </c>
      <c r="C98" s="97" t="s">
        <v>423</v>
      </c>
      <c r="D98" s="85" t="s">
        <v>91</v>
      </c>
      <c r="E98" s="85" t="s">
        <v>424</v>
      </c>
      <c r="F98" s="86" t="s">
        <v>254</v>
      </c>
      <c r="G98" s="87" t="s">
        <v>71</v>
      </c>
      <c r="H98" s="91">
        <v>45294</v>
      </c>
      <c r="I98" s="91">
        <v>45476</v>
      </c>
      <c r="J98" s="89">
        <v>120000</v>
      </c>
      <c r="K98" s="82">
        <v>3444</v>
      </c>
      <c r="L98" s="90">
        <v>16809.939999999999</v>
      </c>
      <c r="M98" s="81">
        <v>3648</v>
      </c>
      <c r="N98" s="90">
        <v>25</v>
      </c>
      <c r="O98" s="82">
        <f t="shared" si="9"/>
        <v>23926.94</v>
      </c>
      <c r="P98" s="82">
        <f t="shared" si="10"/>
        <v>96073.06</v>
      </c>
    </row>
    <row r="99" spans="2:16" s="83" customFormat="1" ht="97.5" customHeight="1">
      <c r="B99" s="80">
        <v>91</v>
      </c>
      <c r="C99" s="97" t="s">
        <v>367</v>
      </c>
      <c r="D99" s="85" t="s">
        <v>91</v>
      </c>
      <c r="E99" s="85" t="s">
        <v>445</v>
      </c>
      <c r="F99" s="86" t="s">
        <v>254</v>
      </c>
      <c r="G99" s="87" t="s">
        <v>71</v>
      </c>
      <c r="H99" s="88">
        <v>45352</v>
      </c>
      <c r="I99" s="88">
        <v>45536</v>
      </c>
      <c r="J99" s="89">
        <v>100000</v>
      </c>
      <c r="K99" s="82">
        <v>2870</v>
      </c>
      <c r="L99" s="90">
        <v>12105.44</v>
      </c>
      <c r="M99" s="81">
        <v>3040</v>
      </c>
      <c r="N99" s="90">
        <v>25</v>
      </c>
      <c r="O99" s="82">
        <v>18040.439999999999</v>
      </c>
      <c r="P99" s="82">
        <v>81959.56</v>
      </c>
    </row>
    <row r="100" spans="2:16" s="83" customFormat="1" ht="97.5" customHeight="1">
      <c r="B100" s="80">
        <v>92</v>
      </c>
      <c r="C100" s="97" t="s">
        <v>461</v>
      </c>
      <c r="D100" s="85" t="s">
        <v>91</v>
      </c>
      <c r="E100" s="85" t="s">
        <v>462</v>
      </c>
      <c r="F100" s="86" t="s">
        <v>254</v>
      </c>
      <c r="G100" s="87" t="s">
        <v>71</v>
      </c>
      <c r="H100" s="88">
        <v>45391</v>
      </c>
      <c r="I100" s="88">
        <v>45574</v>
      </c>
      <c r="J100" s="89">
        <v>95333.33</v>
      </c>
      <c r="K100" s="82">
        <v>2736.07</v>
      </c>
      <c r="L100" s="90">
        <v>11007.72</v>
      </c>
      <c r="M100" s="81">
        <v>2898.13</v>
      </c>
      <c r="N100" s="90">
        <v>25</v>
      </c>
      <c r="O100" s="82">
        <v>16666.919999999998</v>
      </c>
      <c r="P100" s="82">
        <v>78666.41</v>
      </c>
    </row>
    <row r="101" spans="2:16" s="83" customFormat="1" ht="97.5" customHeight="1">
      <c r="B101" s="80">
        <v>93</v>
      </c>
      <c r="C101" s="97" t="s">
        <v>374</v>
      </c>
      <c r="D101" s="85" t="s">
        <v>376</v>
      </c>
      <c r="E101" s="85" t="s">
        <v>375</v>
      </c>
      <c r="F101" s="86" t="s">
        <v>254</v>
      </c>
      <c r="G101" s="87" t="s">
        <v>71</v>
      </c>
      <c r="H101" s="88">
        <v>45352</v>
      </c>
      <c r="I101" s="88">
        <v>45536</v>
      </c>
      <c r="J101" s="89">
        <v>40000</v>
      </c>
      <c r="K101" s="82">
        <v>1148</v>
      </c>
      <c r="L101" s="90">
        <v>442.65</v>
      </c>
      <c r="M101" s="81">
        <v>1216</v>
      </c>
      <c r="N101" s="90">
        <v>25</v>
      </c>
      <c r="O101" s="82">
        <f t="shared" si="9"/>
        <v>2831.65</v>
      </c>
      <c r="P101" s="82">
        <f t="shared" si="10"/>
        <v>37168.35</v>
      </c>
    </row>
    <row r="102" spans="2:16" s="83" customFormat="1" ht="97.5" customHeight="1">
      <c r="B102" s="80">
        <v>94</v>
      </c>
      <c r="C102" s="97" t="s">
        <v>379</v>
      </c>
      <c r="D102" s="85" t="s">
        <v>101</v>
      </c>
      <c r="E102" s="85" t="s">
        <v>380</v>
      </c>
      <c r="F102" s="86" t="s">
        <v>254</v>
      </c>
      <c r="G102" s="87" t="s">
        <v>71</v>
      </c>
      <c r="H102" s="88">
        <v>45352</v>
      </c>
      <c r="I102" s="88">
        <v>45536</v>
      </c>
      <c r="J102" s="89">
        <v>70000</v>
      </c>
      <c r="K102" s="82">
        <v>2009</v>
      </c>
      <c r="L102" s="90">
        <v>5368.48</v>
      </c>
      <c r="M102" s="81">
        <v>2128</v>
      </c>
      <c r="N102" s="90">
        <v>25</v>
      </c>
      <c r="O102" s="82">
        <f t="shared" si="9"/>
        <v>9530.48</v>
      </c>
      <c r="P102" s="82">
        <f t="shared" si="10"/>
        <v>60469.520000000004</v>
      </c>
    </row>
    <row r="103" spans="2:16" s="83" customFormat="1" ht="97.5" customHeight="1">
      <c r="B103" s="80">
        <v>95</v>
      </c>
      <c r="C103" s="97" t="s">
        <v>269</v>
      </c>
      <c r="D103" s="85" t="s">
        <v>91</v>
      </c>
      <c r="E103" s="85" t="s">
        <v>446</v>
      </c>
      <c r="F103" s="86" t="s">
        <v>254</v>
      </c>
      <c r="G103" s="87" t="s">
        <v>71</v>
      </c>
      <c r="H103" s="91">
        <v>45337</v>
      </c>
      <c r="I103" s="91">
        <v>45519</v>
      </c>
      <c r="J103" s="89">
        <v>175000</v>
      </c>
      <c r="K103" s="82">
        <v>5022.5</v>
      </c>
      <c r="L103" s="90">
        <v>29747.31</v>
      </c>
      <c r="M103" s="81">
        <v>5320</v>
      </c>
      <c r="N103" s="90">
        <v>25</v>
      </c>
      <c r="O103" s="82">
        <v>40114.81</v>
      </c>
      <c r="P103" s="82">
        <v>134885.19</v>
      </c>
    </row>
    <row r="104" spans="2:16" s="83" customFormat="1" ht="97.5" customHeight="1">
      <c r="B104" s="80">
        <v>96</v>
      </c>
      <c r="C104" s="97" t="s">
        <v>270</v>
      </c>
      <c r="D104" s="85" t="s">
        <v>91</v>
      </c>
      <c r="E104" s="85" t="s">
        <v>271</v>
      </c>
      <c r="F104" s="86" t="s">
        <v>254</v>
      </c>
      <c r="G104" s="87" t="s">
        <v>71</v>
      </c>
      <c r="H104" s="91">
        <v>45323</v>
      </c>
      <c r="I104" s="91">
        <v>45505</v>
      </c>
      <c r="J104" s="89">
        <v>130000</v>
      </c>
      <c r="K104" s="82">
        <f t="shared" si="0"/>
        <v>3731</v>
      </c>
      <c r="L104" s="90">
        <v>19162.12</v>
      </c>
      <c r="M104" s="81">
        <f t="shared" si="11"/>
        <v>3952</v>
      </c>
      <c r="N104" s="90">
        <v>25</v>
      </c>
      <c r="O104" s="82">
        <f t="shared" si="9"/>
        <v>26870.12</v>
      </c>
      <c r="P104" s="82">
        <f t="shared" si="10"/>
        <v>103129.88</v>
      </c>
    </row>
    <row r="105" spans="2:16" s="83" customFormat="1" ht="97.5" customHeight="1">
      <c r="B105" s="80">
        <v>97</v>
      </c>
      <c r="C105" s="97" t="s">
        <v>451</v>
      </c>
      <c r="D105" s="85" t="s">
        <v>91</v>
      </c>
      <c r="E105" s="85" t="s">
        <v>32</v>
      </c>
      <c r="F105" s="86" t="s">
        <v>254</v>
      </c>
      <c r="G105" s="87" t="s">
        <v>71</v>
      </c>
      <c r="H105" s="91">
        <v>45352</v>
      </c>
      <c r="I105" s="91">
        <v>45536</v>
      </c>
      <c r="J105" s="89">
        <v>40000</v>
      </c>
      <c r="K105" s="82">
        <v>1148</v>
      </c>
      <c r="L105" s="90">
        <v>442.65</v>
      </c>
      <c r="M105" s="81">
        <v>1216</v>
      </c>
      <c r="N105" s="90">
        <v>25</v>
      </c>
      <c r="O105" s="82">
        <f t="shared" si="9"/>
        <v>2831.65</v>
      </c>
      <c r="P105" s="82">
        <f t="shared" si="10"/>
        <v>37168.35</v>
      </c>
    </row>
    <row r="106" spans="2:16" s="83" customFormat="1" ht="97.5" customHeight="1">
      <c r="B106" s="80">
        <v>98</v>
      </c>
      <c r="C106" s="85" t="s">
        <v>31</v>
      </c>
      <c r="D106" s="85" t="s">
        <v>91</v>
      </c>
      <c r="E106" s="85" t="s">
        <v>32</v>
      </c>
      <c r="F106" s="86" t="s">
        <v>254</v>
      </c>
      <c r="G106" s="87" t="s">
        <v>71</v>
      </c>
      <c r="H106" s="91">
        <v>45303</v>
      </c>
      <c r="I106" s="91">
        <v>45485</v>
      </c>
      <c r="J106" s="89">
        <v>50000</v>
      </c>
      <c r="K106" s="82">
        <f t="shared" ref="K106:K153" si="14">+J106*2.87%</f>
        <v>1435</v>
      </c>
      <c r="L106" s="90">
        <v>1854</v>
      </c>
      <c r="M106" s="81">
        <f t="shared" si="11"/>
        <v>1520</v>
      </c>
      <c r="N106" s="90">
        <v>25</v>
      </c>
      <c r="O106" s="82">
        <f t="shared" si="9"/>
        <v>4834</v>
      </c>
      <c r="P106" s="82">
        <f t="shared" si="10"/>
        <v>45166</v>
      </c>
    </row>
    <row r="107" spans="2:16" s="83" customFormat="1" ht="97.5" customHeight="1">
      <c r="B107" s="80">
        <v>99</v>
      </c>
      <c r="C107" s="85" t="s">
        <v>202</v>
      </c>
      <c r="D107" s="85" t="s">
        <v>91</v>
      </c>
      <c r="E107" s="85" t="s">
        <v>32</v>
      </c>
      <c r="F107" s="86" t="s">
        <v>254</v>
      </c>
      <c r="G107" s="87" t="s">
        <v>71</v>
      </c>
      <c r="H107" s="88">
        <v>45261</v>
      </c>
      <c r="I107" s="88">
        <v>45444</v>
      </c>
      <c r="J107" s="89">
        <v>50000</v>
      </c>
      <c r="K107" s="82">
        <f t="shared" si="14"/>
        <v>1435</v>
      </c>
      <c r="L107" s="90">
        <v>1854</v>
      </c>
      <c r="M107" s="81">
        <f t="shared" si="11"/>
        <v>1520</v>
      </c>
      <c r="N107" s="90">
        <v>125</v>
      </c>
      <c r="O107" s="82">
        <f t="shared" si="9"/>
        <v>4934</v>
      </c>
      <c r="P107" s="82">
        <f t="shared" si="10"/>
        <v>45066</v>
      </c>
    </row>
    <row r="108" spans="2:16" s="83" customFormat="1" ht="97.5" customHeight="1">
      <c r="B108" s="80">
        <v>100</v>
      </c>
      <c r="C108" s="85" t="s">
        <v>231</v>
      </c>
      <c r="D108" s="85" t="s">
        <v>91</v>
      </c>
      <c r="E108" s="85" t="s">
        <v>32</v>
      </c>
      <c r="F108" s="86" t="s">
        <v>254</v>
      </c>
      <c r="G108" s="87" t="s">
        <v>71</v>
      </c>
      <c r="H108" s="88">
        <v>45261</v>
      </c>
      <c r="I108" s="88">
        <v>45444</v>
      </c>
      <c r="J108" s="89">
        <v>50000</v>
      </c>
      <c r="K108" s="82">
        <f t="shared" si="14"/>
        <v>1435</v>
      </c>
      <c r="L108" s="90">
        <v>1854</v>
      </c>
      <c r="M108" s="81">
        <f t="shared" si="11"/>
        <v>1520</v>
      </c>
      <c r="N108" s="90">
        <v>25</v>
      </c>
      <c r="O108" s="82">
        <f t="shared" si="9"/>
        <v>4834</v>
      </c>
      <c r="P108" s="82">
        <f t="shared" si="10"/>
        <v>45166</v>
      </c>
    </row>
    <row r="109" spans="2:16" s="83" customFormat="1" ht="97.5" customHeight="1">
      <c r="B109" s="80">
        <v>101</v>
      </c>
      <c r="C109" s="85" t="s">
        <v>51</v>
      </c>
      <c r="D109" s="85" t="s">
        <v>91</v>
      </c>
      <c r="E109" s="85" t="s">
        <v>32</v>
      </c>
      <c r="F109" s="86" t="s">
        <v>254</v>
      </c>
      <c r="G109" s="87" t="s">
        <v>71</v>
      </c>
      <c r="H109" s="92">
        <v>45292</v>
      </c>
      <c r="I109" s="92">
        <v>45474</v>
      </c>
      <c r="J109" s="89">
        <v>40000</v>
      </c>
      <c r="K109" s="82">
        <f t="shared" si="14"/>
        <v>1148</v>
      </c>
      <c r="L109" s="90">
        <v>442.65</v>
      </c>
      <c r="M109" s="81">
        <f t="shared" si="11"/>
        <v>1216</v>
      </c>
      <c r="N109" s="90">
        <v>25</v>
      </c>
      <c r="O109" s="82">
        <f t="shared" si="9"/>
        <v>2831.65</v>
      </c>
      <c r="P109" s="82">
        <f t="shared" si="10"/>
        <v>37168.35</v>
      </c>
    </row>
    <row r="110" spans="2:16" s="83" customFormat="1" ht="97.5" customHeight="1">
      <c r="B110" s="80">
        <v>102</v>
      </c>
      <c r="C110" s="85" t="s">
        <v>278</v>
      </c>
      <c r="D110" s="85" t="s">
        <v>91</v>
      </c>
      <c r="E110" s="85" t="s">
        <v>32</v>
      </c>
      <c r="F110" s="86" t="s">
        <v>254</v>
      </c>
      <c r="G110" s="87" t="s">
        <v>71</v>
      </c>
      <c r="H110" s="88">
        <v>45261</v>
      </c>
      <c r="I110" s="88">
        <v>45444</v>
      </c>
      <c r="J110" s="89">
        <v>45000</v>
      </c>
      <c r="K110" s="82">
        <f t="shared" si="14"/>
        <v>1291.5</v>
      </c>
      <c r="L110" s="90">
        <v>1148.33</v>
      </c>
      <c r="M110" s="81">
        <f t="shared" si="11"/>
        <v>1368</v>
      </c>
      <c r="N110" s="90">
        <v>25</v>
      </c>
      <c r="O110" s="82">
        <f t="shared" si="9"/>
        <v>3832.83</v>
      </c>
      <c r="P110" s="82">
        <f t="shared" si="10"/>
        <v>41167.17</v>
      </c>
    </row>
    <row r="111" spans="2:16" s="83" customFormat="1" ht="97.5" customHeight="1">
      <c r="B111" s="80">
        <v>103</v>
      </c>
      <c r="C111" s="85" t="s">
        <v>16</v>
      </c>
      <c r="D111" s="85" t="s">
        <v>91</v>
      </c>
      <c r="E111" s="85" t="s">
        <v>14</v>
      </c>
      <c r="F111" s="86" t="s">
        <v>254</v>
      </c>
      <c r="G111" s="87" t="s">
        <v>71</v>
      </c>
      <c r="H111" s="88">
        <v>45275</v>
      </c>
      <c r="I111" s="88">
        <v>45458</v>
      </c>
      <c r="J111" s="89">
        <v>50000</v>
      </c>
      <c r="K111" s="82">
        <f t="shared" si="14"/>
        <v>1435</v>
      </c>
      <c r="L111" s="90">
        <v>1854</v>
      </c>
      <c r="M111" s="81">
        <f t="shared" si="11"/>
        <v>1520</v>
      </c>
      <c r="N111" s="90">
        <v>25</v>
      </c>
      <c r="O111" s="82">
        <f t="shared" si="9"/>
        <v>4834</v>
      </c>
      <c r="P111" s="82">
        <f t="shared" si="10"/>
        <v>45166</v>
      </c>
    </row>
    <row r="112" spans="2:16" s="83" customFormat="1" ht="97.5" customHeight="1">
      <c r="B112" s="80">
        <v>104</v>
      </c>
      <c r="C112" s="85" t="s">
        <v>251</v>
      </c>
      <c r="D112" s="85" t="s">
        <v>91</v>
      </c>
      <c r="E112" s="85" t="s">
        <v>14</v>
      </c>
      <c r="F112" s="86" t="s">
        <v>254</v>
      </c>
      <c r="G112" s="87" t="s">
        <v>71</v>
      </c>
      <c r="H112" s="91">
        <v>45309</v>
      </c>
      <c r="I112" s="91">
        <v>45491</v>
      </c>
      <c r="J112" s="89">
        <v>40000</v>
      </c>
      <c r="K112" s="82">
        <f t="shared" si="14"/>
        <v>1148</v>
      </c>
      <c r="L112" s="90">
        <v>442.65</v>
      </c>
      <c r="M112" s="81">
        <f t="shared" si="11"/>
        <v>1216</v>
      </c>
      <c r="N112" s="90">
        <v>25</v>
      </c>
      <c r="O112" s="82">
        <f t="shared" si="9"/>
        <v>2831.65</v>
      </c>
      <c r="P112" s="82">
        <f t="shared" si="10"/>
        <v>37168.35</v>
      </c>
    </row>
    <row r="113" spans="2:16" s="95" customFormat="1" ht="97.5" customHeight="1">
      <c r="B113" s="80">
        <v>105</v>
      </c>
      <c r="C113" s="85" t="s">
        <v>9</v>
      </c>
      <c r="D113" s="85" t="s">
        <v>91</v>
      </c>
      <c r="E113" s="85" t="s">
        <v>92</v>
      </c>
      <c r="F113" s="86" t="s">
        <v>254</v>
      </c>
      <c r="G113" s="84" t="s">
        <v>71</v>
      </c>
      <c r="H113" s="88">
        <v>45290</v>
      </c>
      <c r="I113" s="88">
        <v>45473</v>
      </c>
      <c r="J113" s="89">
        <v>50000</v>
      </c>
      <c r="K113" s="82">
        <f t="shared" si="14"/>
        <v>1435</v>
      </c>
      <c r="L113" s="90">
        <v>1854</v>
      </c>
      <c r="M113" s="81">
        <f t="shared" si="11"/>
        <v>1520</v>
      </c>
      <c r="N113" s="90">
        <v>25</v>
      </c>
      <c r="O113" s="82">
        <f t="shared" si="9"/>
        <v>4834</v>
      </c>
      <c r="P113" s="82">
        <f t="shared" si="10"/>
        <v>45166</v>
      </c>
    </row>
    <row r="114" spans="2:16" s="83" customFormat="1" ht="97.5" customHeight="1">
      <c r="B114" s="80">
        <v>106</v>
      </c>
      <c r="C114" s="85" t="s">
        <v>137</v>
      </c>
      <c r="D114" s="85" t="s">
        <v>91</v>
      </c>
      <c r="E114" s="85" t="s">
        <v>26</v>
      </c>
      <c r="F114" s="86" t="s">
        <v>254</v>
      </c>
      <c r="G114" s="87" t="s">
        <v>71</v>
      </c>
      <c r="H114" s="88">
        <v>45261</v>
      </c>
      <c r="I114" s="88">
        <v>45444</v>
      </c>
      <c r="J114" s="89">
        <v>70000</v>
      </c>
      <c r="K114" s="82">
        <v>2009</v>
      </c>
      <c r="L114" s="90">
        <v>5368.48</v>
      </c>
      <c r="M114" s="81">
        <v>2128</v>
      </c>
      <c r="N114" s="90">
        <v>125</v>
      </c>
      <c r="O114" s="82">
        <f t="shared" si="9"/>
        <v>9630.48</v>
      </c>
      <c r="P114" s="82">
        <f t="shared" si="10"/>
        <v>60369.520000000004</v>
      </c>
    </row>
    <row r="115" spans="2:16" s="83" customFormat="1" ht="97.5" customHeight="1">
      <c r="B115" s="80">
        <v>107</v>
      </c>
      <c r="C115" s="85" t="s">
        <v>233</v>
      </c>
      <c r="D115" s="85" t="s">
        <v>91</v>
      </c>
      <c r="E115" s="85" t="s">
        <v>26</v>
      </c>
      <c r="F115" s="86" t="s">
        <v>254</v>
      </c>
      <c r="G115" s="87" t="s">
        <v>71</v>
      </c>
      <c r="H115" s="88">
        <v>45261</v>
      </c>
      <c r="I115" s="88">
        <v>45444</v>
      </c>
      <c r="J115" s="89">
        <v>80000</v>
      </c>
      <c r="K115" s="82">
        <v>2296</v>
      </c>
      <c r="L115" s="90">
        <v>7400.94</v>
      </c>
      <c r="M115" s="81">
        <v>2432</v>
      </c>
      <c r="N115" s="90">
        <v>125</v>
      </c>
      <c r="O115" s="82">
        <v>12253.94</v>
      </c>
      <c r="P115" s="82">
        <v>67746.06</v>
      </c>
    </row>
    <row r="116" spans="2:16" s="83" customFormat="1" ht="97.5" customHeight="1">
      <c r="B116" s="80">
        <v>108</v>
      </c>
      <c r="C116" s="85" t="s">
        <v>83</v>
      </c>
      <c r="D116" s="85" t="s">
        <v>91</v>
      </c>
      <c r="E116" s="85" t="s">
        <v>32</v>
      </c>
      <c r="F116" s="86" t="s">
        <v>254</v>
      </c>
      <c r="G116" s="87" t="s">
        <v>71</v>
      </c>
      <c r="H116" s="88">
        <v>45352</v>
      </c>
      <c r="I116" s="88">
        <v>45536</v>
      </c>
      <c r="J116" s="89">
        <v>40000</v>
      </c>
      <c r="K116" s="82">
        <f>+J116*2.87%</f>
        <v>1148</v>
      </c>
      <c r="L116" s="90">
        <v>442.65</v>
      </c>
      <c r="M116" s="81">
        <f>+J116*3.04%</f>
        <v>1216</v>
      </c>
      <c r="N116" s="90">
        <v>25</v>
      </c>
      <c r="O116" s="82">
        <f t="shared" si="9"/>
        <v>2831.65</v>
      </c>
      <c r="P116" s="82">
        <f t="shared" si="10"/>
        <v>37168.35</v>
      </c>
    </row>
    <row r="117" spans="2:16" s="83" customFormat="1" ht="97.5" customHeight="1">
      <c r="B117" s="80">
        <v>109</v>
      </c>
      <c r="C117" s="85" t="s">
        <v>407</v>
      </c>
      <c r="D117" s="85" t="s">
        <v>91</v>
      </c>
      <c r="E117" s="85" t="s">
        <v>32</v>
      </c>
      <c r="F117" s="86" t="s">
        <v>254</v>
      </c>
      <c r="G117" s="87" t="s">
        <v>71</v>
      </c>
      <c r="H117" s="92">
        <v>45271</v>
      </c>
      <c r="I117" s="92">
        <v>45454</v>
      </c>
      <c r="J117" s="89">
        <v>40000</v>
      </c>
      <c r="K117" s="82">
        <v>1148</v>
      </c>
      <c r="L117" s="90">
        <v>442.65</v>
      </c>
      <c r="M117" s="81">
        <v>1216</v>
      </c>
      <c r="N117" s="90">
        <v>25</v>
      </c>
      <c r="O117" s="82">
        <f t="shared" si="9"/>
        <v>2831.65</v>
      </c>
      <c r="P117" s="82">
        <f t="shared" si="10"/>
        <v>37168.35</v>
      </c>
    </row>
    <row r="118" spans="2:16" s="83" customFormat="1" ht="97.5" customHeight="1">
      <c r="B118" s="80">
        <v>110</v>
      </c>
      <c r="C118" s="85" t="s">
        <v>408</v>
      </c>
      <c r="D118" s="85" t="s">
        <v>91</v>
      </c>
      <c r="E118" s="85" t="s">
        <v>409</v>
      </c>
      <c r="F118" s="86" t="s">
        <v>254</v>
      </c>
      <c r="G118" s="87" t="s">
        <v>71</v>
      </c>
      <c r="H118" s="92">
        <v>45271</v>
      </c>
      <c r="I118" s="92">
        <v>45454</v>
      </c>
      <c r="J118" s="89">
        <v>90000</v>
      </c>
      <c r="K118" s="82">
        <v>2583</v>
      </c>
      <c r="L118" s="90">
        <v>0</v>
      </c>
      <c r="M118" s="81">
        <v>2736</v>
      </c>
      <c r="N118" s="90">
        <v>25</v>
      </c>
      <c r="O118" s="82">
        <v>5344</v>
      </c>
      <c r="P118" s="82">
        <v>84656</v>
      </c>
    </row>
    <row r="119" spans="2:16" s="83" customFormat="1" ht="97.5" customHeight="1">
      <c r="B119" s="80">
        <v>111</v>
      </c>
      <c r="C119" s="85" t="s">
        <v>85</v>
      </c>
      <c r="D119" s="85" t="s">
        <v>97</v>
      </c>
      <c r="E119" s="85" t="s">
        <v>465</v>
      </c>
      <c r="F119" s="86" t="s">
        <v>254</v>
      </c>
      <c r="G119" s="87" t="s">
        <v>71</v>
      </c>
      <c r="H119" s="92">
        <v>45241</v>
      </c>
      <c r="I119" s="92">
        <v>45423</v>
      </c>
      <c r="J119" s="89">
        <v>130000</v>
      </c>
      <c r="K119" s="82">
        <v>3731</v>
      </c>
      <c r="L119" s="90">
        <v>19162.189999999999</v>
      </c>
      <c r="M119" s="81">
        <v>3952</v>
      </c>
      <c r="N119" s="90">
        <v>25</v>
      </c>
      <c r="O119" s="82">
        <v>26870.19</v>
      </c>
      <c r="P119" s="82">
        <f>J119-O119</f>
        <v>103129.81</v>
      </c>
    </row>
    <row r="120" spans="2:16" s="83" customFormat="1" ht="97.5" customHeight="1">
      <c r="B120" s="80">
        <v>112</v>
      </c>
      <c r="C120" s="85" t="s">
        <v>41</v>
      </c>
      <c r="D120" s="85" t="s">
        <v>97</v>
      </c>
      <c r="E120" s="85" t="s">
        <v>238</v>
      </c>
      <c r="F120" s="86" t="s">
        <v>254</v>
      </c>
      <c r="G120" s="87" t="s">
        <v>71</v>
      </c>
      <c r="H120" s="88">
        <v>45352</v>
      </c>
      <c r="I120" s="88">
        <v>45536</v>
      </c>
      <c r="J120" s="89">
        <v>80000</v>
      </c>
      <c r="K120" s="82">
        <v>2296</v>
      </c>
      <c r="L120" s="90">
        <v>6564.07</v>
      </c>
      <c r="M120" s="81">
        <v>2432</v>
      </c>
      <c r="N120" s="90">
        <v>3555.92</v>
      </c>
      <c r="O120" s="82">
        <f t="shared" si="9"/>
        <v>14847.99</v>
      </c>
      <c r="P120" s="82">
        <f t="shared" si="10"/>
        <v>65152.01</v>
      </c>
    </row>
    <row r="121" spans="2:16" s="83" customFormat="1" ht="97.5" customHeight="1">
      <c r="B121" s="80">
        <v>113</v>
      </c>
      <c r="C121" s="85" t="s">
        <v>210</v>
      </c>
      <c r="D121" s="85" t="s">
        <v>97</v>
      </c>
      <c r="E121" s="85" t="s">
        <v>80</v>
      </c>
      <c r="F121" s="86" t="s">
        <v>254</v>
      </c>
      <c r="G121" s="87" t="s">
        <v>71</v>
      </c>
      <c r="H121" s="88">
        <v>45352</v>
      </c>
      <c r="I121" s="88">
        <v>45536</v>
      </c>
      <c r="J121" s="89">
        <v>70000</v>
      </c>
      <c r="K121" s="82">
        <f>+J121*2.87%</f>
        <v>2009</v>
      </c>
      <c r="L121" s="90">
        <v>5368.48</v>
      </c>
      <c r="M121" s="81">
        <f>+J121*3.04%</f>
        <v>2128</v>
      </c>
      <c r="N121" s="90">
        <v>125</v>
      </c>
      <c r="O121" s="82">
        <f t="shared" si="9"/>
        <v>9630.48</v>
      </c>
      <c r="P121" s="82">
        <f t="shared" si="10"/>
        <v>60369.520000000004</v>
      </c>
    </row>
    <row r="122" spans="2:16" s="83" customFormat="1" ht="97.5" customHeight="1">
      <c r="B122" s="80">
        <v>114</v>
      </c>
      <c r="C122" s="85" t="s">
        <v>215</v>
      </c>
      <c r="D122" s="85" t="s">
        <v>97</v>
      </c>
      <c r="E122" s="85" t="s">
        <v>80</v>
      </c>
      <c r="F122" s="86" t="s">
        <v>254</v>
      </c>
      <c r="G122" s="87" t="s">
        <v>71</v>
      </c>
      <c r="H122" s="88">
        <v>45352</v>
      </c>
      <c r="I122" s="88">
        <v>45536</v>
      </c>
      <c r="J122" s="89">
        <v>70000</v>
      </c>
      <c r="K122" s="82">
        <f>+J122*2.87%</f>
        <v>2009</v>
      </c>
      <c r="L122" s="90">
        <v>5368.48</v>
      </c>
      <c r="M122" s="81">
        <f>+J122*3.04%</f>
        <v>2128</v>
      </c>
      <c r="N122" s="90">
        <v>125</v>
      </c>
      <c r="O122" s="82">
        <f t="shared" si="9"/>
        <v>9630.48</v>
      </c>
      <c r="P122" s="82">
        <f t="shared" si="10"/>
        <v>60369.520000000004</v>
      </c>
    </row>
    <row r="123" spans="2:16" s="83" customFormat="1" ht="97.5" customHeight="1">
      <c r="B123" s="80">
        <v>115</v>
      </c>
      <c r="C123" s="85" t="s">
        <v>223</v>
      </c>
      <c r="D123" s="85" t="s">
        <v>97</v>
      </c>
      <c r="E123" s="85" t="s">
        <v>80</v>
      </c>
      <c r="F123" s="86" t="s">
        <v>254</v>
      </c>
      <c r="G123" s="87" t="s">
        <v>71</v>
      </c>
      <c r="H123" s="88">
        <v>45352</v>
      </c>
      <c r="I123" s="88">
        <v>45536</v>
      </c>
      <c r="J123" s="89">
        <v>70000</v>
      </c>
      <c r="K123" s="82">
        <f>+J123*2.87%</f>
        <v>2009</v>
      </c>
      <c r="L123" s="90">
        <v>5368.48</v>
      </c>
      <c r="M123" s="81">
        <f>+J123*3.04%</f>
        <v>2128</v>
      </c>
      <c r="N123" s="90">
        <v>125</v>
      </c>
      <c r="O123" s="82">
        <f t="shared" si="9"/>
        <v>9630.48</v>
      </c>
      <c r="P123" s="82">
        <f t="shared" si="10"/>
        <v>60369.520000000004</v>
      </c>
    </row>
    <row r="124" spans="2:16" s="83" customFormat="1" ht="97.5" customHeight="1">
      <c r="B124" s="80">
        <v>116</v>
      </c>
      <c r="C124" s="85" t="s">
        <v>205</v>
      </c>
      <c r="D124" s="85" t="s">
        <v>102</v>
      </c>
      <c r="E124" s="85" t="s">
        <v>204</v>
      </c>
      <c r="F124" s="86" t="s">
        <v>254</v>
      </c>
      <c r="G124" s="87" t="s">
        <v>71</v>
      </c>
      <c r="H124" s="88">
        <v>45352</v>
      </c>
      <c r="I124" s="88">
        <v>45536</v>
      </c>
      <c r="J124" s="89">
        <v>175000</v>
      </c>
      <c r="K124" s="82">
        <f t="shared" si="14"/>
        <v>5022.5</v>
      </c>
      <c r="L124" s="90">
        <v>29747.24</v>
      </c>
      <c r="M124" s="81">
        <f t="shared" si="11"/>
        <v>5320</v>
      </c>
      <c r="N124" s="90">
        <v>25</v>
      </c>
      <c r="O124" s="82">
        <f t="shared" si="9"/>
        <v>40114.740000000005</v>
      </c>
      <c r="P124" s="82">
        <f t="shared" si="10"/>
        <v>134885.26</v>
      </c>
    </row>
    <row r="125" spans="2:16" s="83" customFormat="1" ht="97.5" customHeight="1">
      <c r="B125" s="80">
        <v>117</v>
      </c>
      <c r="C125" s="85" t="s">
        <v>29</v>
      </c>
      <c r="D125" s="85" t="s">
        <v>102</v>
      </c>
      <c r="E125" s="85" t="s">
        <v>232</v>
      </c>
      <c r="F125" s="86" t="s">
        <v>254</v>
      </c>
      <c r="G125" s="87" t="s">
        <v>71</v>
      </c>
      <c r="H125" s="88">
        <v>45352</v>
      </c>
      <c r="I125" s="88">
        <v>45536</v>
      </c>
      <c r="J125" s="89">
        <v>100000</v>
      </c>
      <c r="K125" s="82">
        <v>2870</v>
      </c>
      <c r="L125" s="90">
        <v>6388.5</v>
      </c>
      <c r="M125" s="81">
        <v>3040</v>
      </c>
      <c r="N125" s="90">
        <v>25</v>
      </c>
      <c r="O125" s="82">
        <v>12323.5</v>
      </c>
      <c r="P125" s="82">
        <v>87676.5</v>
      </c>
    </row>
    <row r="126" spans="2:16" s="98" customFormat="1" ht="97.5" customHeight="1">
      <c r="B126" s="80">
        <v>118</v>
      </c>
      <c r="C126" s="99" t="s">
        <v>42</v>
      </c>
      <c r="D126" s="99" t="s">
        <v>102</v>
      </c>
      <c r="E126" s="99" t="s">
        <v>116</v>
      </c>
      <c r="F126" s="86" t="s">
        <v>254</v>
      </c>
      <c r="G126" s="87" t="s">
        <v>70</v>
      </c>
      <c r="H126" s="88">
        <v>45292</v>
      </c>
      <c r="I126" s="88">
        <v>45474</v>
      </c>
      <c r="J126" s="89">
        <v>140000</v>
      </c>
      <c r="K126" s="82">
        <v>4018</v>
      </c>
      <c r="L126" s="90">
        <v>21514.37</v>
      </c>
      <c r="M126" s="81">
        <v>4256</v>
      </c>
      <c r="N126" s="90">
        <v>2109.3200000000002</v>
      </c>
      <c r="O126" s="82">
        <f t="shared" si="9"/>
        <v>31897.69</v>
      </c>
      <c r="P126" s="82">
        <f t="shared" si="10"/>
        <v>108102.31</v>
      </c>
    </row>
    <row r="127" spans="2:16" s="83" customFormat="1" ht="97.5" customHeight="1">
      <c r="B127" s="80">
        <v>119</v>
      </c>
      <c r="C127" s="85" t="s">
        <v>53</v>
      </c>
      <c r="D127" s="85" t="s">
        <v>102</v>
      </c>
      <c r="E127" s="85" t="s">
        <v>438</v>
      </c>
      <c r="F127" s="86" t="s">
        <v>254</v>
      </c>
      <c r="G127" s="87" t="s">
        <v>70</v>
      </c>
      <c r="H127" s="88">
        <v>45292</v>
      </c>
      <c r="I127" s="88">
        <v>45474</v>
      </c>
      <c r="J127" s="89">
        <v>125000</v>
      </c>
      <c r="K127" s="82">
        <v>3587.5</v>
      </c>
      <c r="L127" s="90">
        <v>17986.060000000001</v>
      </c>
      <c r="M127" s="81">
        <v>3800</v>
      </c>
      <c r="N127" s="90">
        <v>1294.55</v>
      </c>
      <c r="O127" s="82">
        <f t="shared" si="9"/>
        <v>26668.11</v>
      </c>
      <c r="P127" s="82">
        <f t="shared" si="10"/>
        <v>98331.89</v>
      </c>
    </row>
    <row r="128" spans="2:16" s="83" customFormat="1" ht="97.5" customHeight="1">
      <c r="B128" s="80">
        <v>120</v>
      </c>
      <c r="C128" s="85" t="s">
        <v>54</v>
      </c>
      <c r="D128" s="85" t="s">
        <v>102</v>
      </c>
      <c r="E128" s="85" t="s">
        <v>34</v>
      </c>
      <c r="F128" s="86" t="s">
        <v>254</v>
      </c>
      <c r="G128" s="87" t="s">
        <v>70</v>
      </c>
      <c r="H128" s="88">
        <v>45292</v>
      </c>
      <c r="I128" s="88">
        <v>45474</v>
      </c>
      <c r="J128" s="89">
        <v>90000</v>
      </c>
      <c r="K128" s="82">
        <v>2583</v>
      </c>
      <c r="L128" s="90">
        <v>9753.1200000000008</v>
      </c>
      <c r="M128" s="81">
        <v>2736</v>
      </c>
      <c r="N128" s="90">
        <v>2294.44</v>
      </c>
      <c r="O128" s="82">
        <f t="shared" si="9"/>
        <v>17366.560000000001</v>
      </c>
      <c r="P128" s="82">
        <f t="shared" si="10"/>
        <v>72633.440000000002</v>
      </c>
    </row>
    <row r="129" spans="2:16" s="100" customFormat="1" ht="97.5" customHeight="1">
      <c r="B129" s="80">
        <v>121</v>
      </c>
      <c r="C129" s="85" t="s">
        <v>8</v>
      </c>
      <c r="D129" s="85" t="s">
        <v>102</v>
      </c>
      <c r="E129" s="85" t="s">
        <v>80</v>
      </c>
      <c r="F129" s="86" t="s">
        <v>254</v>
      </c>
      <c r="G129" s="101" t="s">
        <v>70</v>
      </c>
      <c r="H129" s="92">
        <v>45271</v>
      </c>
      <c r="I129" s="92">
        <v>45454</v>
      </c>
      <c r="J129" s="89">
        <v>60000</v>
      </c>
      <c r="K129" s="82">
        <v>1722</v>
      </c>
      <c r="L129" s="90">
        <v>3143.56</v>
      </c>
      <c r="M129" s="81">
        <v>1824</v>
      </c>
      <c r="N129" s="90">
        <v>1740.46</v>
      </c>
      <c r="O129" s="82">
        <v>8430.02</v>
      </c>
      <c r="P129" s="82">
        <v>51569.98</v>
      </c>
    </row>
    <row r="130" spans="2:16" s="100" customFormat="1" ht="97.5" customHeight="1">
      <c r="B130" s="80">
        <v>122</v>
      </c>
      <c r="C130" s="85" t="s">
        <v>298</v>
      </c>
      <c r="D130" s="85" t="s">
        <v>102</v>
      </c>
      <c r="E130" s="85" t="s">
        <v>26</v>
      </c>
      <c r="F130" s="86" t="s">
        <v>254</v>
      </c>
      <c r="G130" s="101" t="s">
        <v>70</v>
      </c>
      <c r="H130" s="92">
        <v>45271</v>
      </c>
      <c r="I130" s="92">
        <v>45454</v>
      </c>
      <c r="J130" s="89">
        <v>80000</v>
      </c>
      <c r="K130" s="82">
        <v>2296</v>
      </c>
      <c r="L130" s="90">
        <v>7400.94</v>
      </c>
      <c r="M130" s="81">
        <v>2432</v>
      </c>
      <c r="N130" s="90">
        <v>25</v>
      </c>
      <c r="O130" s="82">
        <v>12153.94</v>
      </c>
      <c r="P130" s="82">
        <v>67846.06</v>
      </c>
    </row>
    <row r="131" spans="2:16" s="83" customFormat="1" ht="97.5" customHeight="1">
      <c r="B131" s="80">
        <v>123</v>
      </c>
      <c r="C131" s="93" t="s">
        <v>166</v>
      </c>
      <c r="D131" s="102" t="s">
        <v>102</v>
      </c>
      <c r="E131" s="85" t="s">
        <v>80</v>
      </c>
      <c r="F131" s="86" t="s">
        <v>254</v>
      </c>
      <c r="G131" s="87" t="s">
        <v>71</v>
      </c>
      <c r="H131" s="92">
        <v>45323</v>
      </c>
      <c r="I131" s="92">
        <v>45505</v>
      </c>
      <c r="J131" s="89">
        <v>65000</v>
      </c>
      <c r="K131" s="82">
        <f t="shared" si="14"/>
        <v>1865.5</v>
      </c>
      <c r="L131" s="90">
        <v>4427.58</v>
      </c>
      <c r="M131" s="81">
        <f t="shared" si="11"/>
        <v>1976</v>
      </c>
      <c r="N131" s="90">
        <v>125</v>
      </c>
      <c r="O131" s="82">
        <f t="shared" ref="O131:O190" si="15">SUM(K131:N131)</f>
        <v>8394.08</v>
      </c>
      <c r="P131" s="82">
        <f t="shared" ref="P131:P190" si="16">J131-O131</f>
        <v>56605.919999999998</v>
      </c>
    </row>
    <row r="132" spans="2:16" s="83" customFormat="1" ht="97.5" customHeight="1">
      <c r="B132" s="80">
        <v>124</v>
      </c>
      <c r="C132" s="94" t="s">
        <v>77</v>
      </c>
      <c r="D132" s="85" t="s">
        <v>102</v>
      </c>
      <c r="E132" s="85" t="s">
        <v>80</v>
      </c>
      <c r="F132" s="86" t="s">
        <v>254</v>
      </c>
      <c r="G132" s="87" t="s">
        <v>70</v>
      </c>
      <c r="H132" s="88">
        <v>45352</v>
      </c>
      <c r="I132" s="88">
        <v>45536</v>
      </c>
      <c r="J132" s="89">
        <v>60000</v>
      </c>
      <c r="K132" s="82">
        <f t="shared" si="14"/>
        <v>1722</v>
      </c>
      <c r="L132" s="90">
        <v>3486.68</v>
      </c>
      <c r="M132" s="81">
        <f t="shared" si="11"/>
        <v>1824</v>
      </c>
      <c r="N132" s="90">
        <v>25</v>
      </c>
      <c r="O132" s="82">
        <f t="shared" si="15"/>
        <v>7057.68</v>
      </c>
      <c r="P132" s="82">
        <f t="shared" si="16"/>
        <v>52942.32</v>
      </c>
    </row>
    <row r="133" spans="2:16" s="83" customFormat="1" ht="97.5" customHeight="1">
      <c r="B133" s="80">
        <v>125</v>
      </c>
      <c r="C133" s="85" t="s">
        <v>132</v>
      </c>
      <c r="D133" s="85" t="s">
        <v>102</v>
      </c>
      <c r="E133" s="85" t="s">
        <v>448</v>
      </c>
      <c r="F133" s="86" t="s">
        <v>254</v>
      </c>
      <c r="G133" s="87" t="s">
        <v>70</v>
      </c>
      <c r="H133" s="92">
        <v>45259</v>
      </c>
      <c r="I133" s="92">
        <v>45441</v>
      </c>
      <c r="J133" s="89">
        <v>130000</v>
      </c>
      <c r="K133" s="82">
        <f t="shared" si="14"/>
        <v>3731</v>
      </c>
      <c r="L133" s="90">
        <v>19162.12</v>
      </c>
      <c r="M133" s="81">
        <f t="shared" si="11"/>
        <v>3952</v>
      </c>
      <c r="N133" s="90">
        <v>25</v>
      </c>
      <c r="O133" s="82">
        <f t="shared" si="15"/>
        <v>26870.12</v>
      </c>
      <c r="P133" s="82">
        <f t="shared" si="16"/>
        <v>103129.88</v>
      </c>
    </row>
    <row r="134" spans="2:16" s="83" customFormat="1" ht="97.5" customHeight="1">
      <c r="B134" s="80">
        <v>126</v>
      </c>
      <c r="C134" s="85" t="s">
        <v>134</v>
      </c>
      <c r="D134" s="85" t="s">
        <v>102</v>
      </c>
      <c r="E134" s="85" t="s">
        <v>80</v>
      </c>
      <c r="F134" s="86" t="s">
        <v>254</v>
      </c>
      <c r="G134" s="87" t="s">
        <v>71</v>
      </c>
      <c r="H134" s="92">
        <v>45271</v>
      </c>
      <c r="I134" s="92">
        <v>45454</v>
      </c>
      <c r="J134" s="89">
        <v>100000</v>
      </c>
      <c r="K134" s="82">
        <v>2870</v>
      </c>
      <c r="L134" s="90">
        <v>12105.44</v>
      </c>
      <c r="M134" s="81">
        <v>3040</v>
      </c>
      <c r="N134" s="90">
        <v>125</v>
      </c>
      <c r="O134" s="82">
        <v>18140.439999999999</v>
      </c>
      <c r="P134" s="82">
        <v>81859.56</v>
      </c>
    </row>
    <row r="135" spans="2:16" s="83" customFormat="1" ht="97.5" customHeight="1">
      <c r="B135" s="80">
        <v>127</v>
      </c>
      <c r="C135" s="85" t="s">
        <v>152</v>
      </c>
      <c r="D135" s="85" t="s">
        <v>102</v>
      </c>
      <c r="E135" s="85" t="s">
        <v>80</v>
      </c>
      <c r="F135" s="86" t="s">
        <v>254</v>
      </c>
      <c r="G135" s="87" t="s">
        <v>71</v>
      </c>
      <c r="H135" s="92">
        <v>45271</v>
      </c>
      <c r="I135" s="92">
        <v>45454</v>
      </c>
      <c r="J135" s="89">
        <v>60000</v>
      </c>
      <c r="K135" s="82">
        <f t="shared" si="14"/>
        <v>1722</v>
      </c>
      <c r="L135" s="90">
        <v>3486.68</v>
      </c>
      <c r="M135" s="81">
        <f t="shared" si="11"/>
        <v>1824</v>
      </c>
      <c r="N135" s="90">
        <v>125</v>
      </c>
      <c r="O135" s="82">
        <f t="shared" si="15"/>
        <v>7157.68</v>
      </c>
      <c r="P135" s="82">
        <f t="shared" si="16"/>
        <v>52842.32</v>
      </c>
    </row>
    <row r="136" spans="2:16" s="83" customFormat="1" ht="97.5" customHeight="1">
      <c r="B136" s="80">
        <v>128</v>
      </c>
      <c r="C136" s="85" t="s">
        <v>452</v>
      </c>
      <c r="D136" s="85" t="s">
        <v>102</v>
      </c>
      <c r="E136" s="85" t="s">
        <v>113</v>
      </c>
      <c r="F136" s="86" t="s">
        <v>254</v>
      </c>
      <c r="G136" s="87" t="s">
        <v>70</v>
      </c>
      <c r="H136" s="92">
        <v>45352</v>
      </c>
      <c r="I136" s="92">
        <v>45536</v>
      </c>
      <c r="J136" s="89">
        <v>90000</v>
      </c>
      <c r="K136" s="82">
        <v>2583</v>
      </c>
      <c r="L136" s="90">
        <v>9753.1200000000008</v>
      </c>
      <c r="M136" s="81">
        <v>2736</v>
      </c>
      <c r="N136" s="90">
        <v>25</v>
      </c>
      <c r="O136" s="82">
        <f t="shared" si="15"/>
        <v>15097.12</v>
      </c>
      <c r="P136" s="82">
        <f t="shared" si="16"/>
        <v>74902.880000000005</v>
      </c>
    </row>
    <row r="137" spans="2:16" s="83" customFormat="1" ht="97.5" customHeight="1">
      <c r="B137" s="80">
        <v>129</v>
      </c>
      <c r="C137" s="85" t="s">
        <v>220</v>
      </c>
      <c r="D137" s="85" t="s">
        <v>102</v>
      </c>
      <c r="E137" s="85" t="s">
        <v>113</v>
      </c>
      <c r="F137" s="86" t="s">
        <v>254</v>
      </c>
      <c r="G137" s="87" t="s">
        <v>71</v>
      </c>
      <c r="H137" s="88">
        <v>45352</v>
      </c>
      <c r="I137" s="88">
        <v>45536</v>
      </c>
      <c r="J137" s="89">
        <v>90000</v>
      </c>
      <c r="K137" s="82">
        <v>2583</v>
      </c>
      <c r="L137" s="90">
        <v>9753.19</v>
      </c>
      <c r="M137" s="81">
        <v>2736</v>
      </c>
      <c r="N137" s="90">
        <v>14787.16</v>
      </c>
      <c r="O137" s="82">
        <v>29859.35</v>
      </c>
      <c r="P137" s="82">
        <v>60140.65</v>
      </c>
    </row>
    <row r="138" spans="2:16" s="83" customFormat="1" ht="97.5" customHeight="1">
      <c r="B138" s="80">
        <v>130</v>
      </c>
      <c r="C138" s="93" t="s">
        <v>211</v>
      </c>
      <c r="D138" s="102" t="s">
        <v>102</v>
      </c>
      <c r="E138" s="85" t="s">
        <v>113</v>
      </c>
      <c r="F138" s="86" t="s">
        <v>254</v>
      </c>
      <c r="G138" s="87" t="s">
        <v>71</v>
      </c>
      <c r="H138" s="88">
        <v>45352</v>
      </c>
      <c r="I138" s="88">
        <v>45536</v>
      </c>
      <c r="J138" s="89">
        <v>90000</v>
      </c>
      <c r="K138" s="82">
        <v>2583</v>
      </c>
      <c r="L138" s="90">
        <v>9753.19</v>
      </c>
      <c r="M138" s="81">
        <v>2736</v>
      </c>
      <c r="N138" s="90">
        <v>125</v>
      </c>
      <c r="O138" s="82">
        <f t="shared" si="15"/>
        <v>15197.19</v>
      </c>
      <c r="P138" s="82">
        <f t="shared" si="16"/>
        <v>74802.81</v>
      </c>
    </row>
    <row r="139" spans="2:16" s="83" customFormat="1" ht="97.5" customHeight="1">
      <c r="B139" s="80">
        <v>131</v>
      </c>
      <c r="C139" s="85" t="s">
        <v>128</v>
      </c>
      <c r="D139" s="85" t="s">
        <v>102</v>
      </c>
      <c r="E139" s="85" t="s">
        <v>453</v>
      </c>
      <c r="F139" s="86" t="s">
        <v>254</v>
      </c>
      <c r="G139" s="87" t="s">
        <v>71</v>
      </c>
      <c r="H139" s="92">
        <v>45271</v>
      </c>
      <c r="I139" s="92">
        <v>45454</v>
      </c>
      <c r="J139" s="89">
        <v>110000</v>
      </c>
      <c r="K139" s="82">
        <v>3157</v>
      </c>
      <c r="L139" s="90">
        <v>14457.69</v>
      </c>
      <c r="M139" s="81">
        <v>3344</v>
      </c>
      <c r="N139" s="90">
        <v>125</v>
      </c>
      <c r="O139" s="82">
        <v>21083.69</v>
      </c>
      <c r="P139" s="82">
        <v>88916.31</v>
      </c>
    </row>
    <row r="140" spans="2:16" s="83" customFormat="1" ht="97.5" customHeight="1">
      <c r="B140" s="80">
        <v>132</v>
      </c>
      <c r="C140" s="85" t="s">
        <v>15</v>
      </c>
      <c r="D140" s="85" t="s">
        <v>102</v>
      </c>
      <c r="E140" s="85" t="s">
        <v>113</v>
      </c>
      <c r="F140" s="86" t="s">
        <v>254</v>
      </c>
      <c r="G140" s="87" t="s">
        <v>70</v>
      </c>
      <c r="H140" s="88">
        <v>45270</v>
      </c>
      <c r="I140" s="88">
        <v>45453</v>
      </c>
      <c r="J140" s="89">
        <v>90000</v>
      </c>
      <c r="K140" s="82">
        <v>2583</v>
      </c>
      <c r="L140" s="90">
        <v>9753.19</v>
      </c>
      <c r="M140" s="81">
        <v>2736</v>
      </c>
      <c r="N140" s="90">
        <v>25</v>
      </c>
      <c r="O140" s="82">
        <v>15097.19</v>
      </c>
      <c r="P140" s="82">
        <v>74902.81</v>
      </c>
    </row>
    <row r="141" spans="2:16" s="83" customFormat="1" ht="97.5" customHeight="1">
      <c r="B141" s="80">
        <v>133</v>
      </c>
      <c r="C141" s="85" t="s">
        <v>35</v>
      </c>
      <c r="D141" s="85" t="s">
        <v>102</v>
      </c>
      <c r="E141" s="85" t="s">
        <v>113</v>
      </c>
      <c r="F141" s="86" t="s">
        <v>254</v>
      </c>
      <c r="G141" s="87" t="s">
        <v>71</v>
      </c>
      <c r="H141" s="91">
        <v>45264</v>
      </c>
      <c r="I141" s="91">
        <v>45447</v>
      </c>
      <c r="J141" s="89">
        <v>90000</v>
      </c>
      <c r="K141" s="82">
        <v>2583</v>
      </c>
      <c r="L141" s="90">
        <v>9753.19</v>
      </c>
      <c r="M141" s="81">
        <v>2736</v>
      </c>
      <c r="N141" s="90">
        <v>125</v>
      </c>
      <c r="O141" s="82">
        <v>15197.19</v>
      </c>
      <c r="P141" s="82">
        <v>74802.81</v>
      </c>
    </row>
    <row r="142" spans="2:16" s="83" customFormat="1" ht="97.5" customHeight="1">
      <c r="B142" s="80">
        <v>134</v>
      </c>
      <c r="C142" s="85" t="s">
        <v>43</v>
      </c>
      <c r="D142" s="85" t="s">
        <v>102</v>
      </c>
      <c r="E142" s="85" t="s">
        <v>113</v>
      </c>
      <c r="F142" s="86" t="s">
        <v>254</v>
      </c>
      <c r="G142" s="87" t="s">
        <v>71</v>
      </c>
      <c r="H142" s="91">
        <v>45261</v>
      </c>
      <c r="I142" s="91">
        <v>45444</v>
      </c>
      <c r="J142" s="89">
        <v>90000</v>
      </c>
      <c r="K142" s="82">
        <v>2583</v>
      </c>
      <c r="L142" s="90">
        <v>9753.19</v>
      </c>
      <c r="M142" s="81">
        <v>2736</v>
      </c>
      <c r="N142" s="90">
        <v>125</v>
      </c>
      <c r="O142" s="82">
        <v>15197.19</v>
      </c>
      <c r="P142" s="82">
        <v>74802.81</v>
      </c>
    </row>
    <row r="143" spans="2:16" s="83" customFormat="1" ht="97.5" customHeight="1">
      <c r="B143" s="80">
        <v>135</v>
      </c>
      <c r="C143" s="85" t="s">
        <v>76</v>
      </c>
      <c r="D143" s="85" t="s">
        <v>102</v>
      </c>
      <c r="E143" s="85" t="s">
        <v>235</v>
      </c>
      <c r="F143" s="86" t="s">
        <v>254</v>
      </c>
      <c r="G143" s="87" t="s">
        <v>71</v>
      </c>
      <c r="H143" s="92">
        <v>45275</v>
      </c>
      <c r="I143" s="92">
        <v>45458</v>
      </c>
      <c r="J143" s="89">
        <v>155000</v>
      </c>
      <c r="K143" s="82">
        <v>4448.5</v>
      </c>
      <c r="L143" s="90">
        <v>24613.95</v>
      </c>
      <c r="M143" s="81">
        <v>4712</v>
      </c>
      <c r="N143" s="90">
        <v>1840.46</v>
      </c>
      <c r="O143" s="82">
        <f t="shared" si="15"/>
        <v>35614.909999999996</v>
      </c>
      <c r="P143" s="82">
        <f t="shared" si="16"/>
        <v>119385.09</v>
      </c>
    </row>
    <row r="144" spans="2:16" s="83" customFormat="1" ht="97.5" customHeight="1">
      <c r="B144" s="80">
        <v>136</v>
      </c>
      <c r="C144" s="85" t="s">
        <v>284</v>
      </c>
      <c r="D144" s="85" t="s">
        <v>285</v>
      </c>
      <c r="E144" s="85" t="s">
        <v>113</v>
      </c>
      <c r="F144" s="86" t="s">
        <v>254</v>
      </c>
      <c r="G144" s="87" t="s">
        <v>70</v>
      </c>
      <c r="H144" s="91">
        <v>45352</v>
      </c>
      <c r="I144" s="91">
        <v>45536</v>
      </c>
      <c r="J144" s="89">
        <v>90000</v>
      </c>
      <c r="K144" s="82">
        <v>2583</v>
      </c>
      <c r="L144" s="90">
        <v>9753.1200000000008</v>
      </c>
      <c r="M144" s="81">
        <v>2736</v>
      </c>
      <c r="N144" s="90">
        <v>125</v>
      </c>
      <c r="O144" s="82">
        <f t="shared" si="15"/>
        <v>15197.12</v>
      </c>
      <c r="P144" s="82">
        <f t="shared" si="16"/>
        <v>74802.880000000005</v>
      </c>
    </row>
    <row r="145" spans="2:16" s="83" customFormat="1" ht="97.5" customHeight="1">
      <c r="B145" s="80">
        <v>137</v>
      </c>
      <c r="C145" s="85" t="s">
        <v>112</v>
      </c>
      <c r="D145" s="85" t="s">
        <v>102</v>
      </c>
      <c r="E145" s="85" t="s">
        <v>113</v>
      </c>
      <c r="F145" s="86" t="s">
        <v>254</v>
      </c>
      <c r="G145" s="87" t="s">
        <v>71</v>
      </c>
      <c r="H145" s="91">
        <v>45261</v>
      </c>
      <c r="I145" s="91">
        <v>45444</v>
      </c>
      <c r="J145" s="89">
        <v>90000</v>
      </c>
      <c r="K145" s="82">
        <v>2583</v>
      </c>
      <c r="L145" s="90">
        <v>9753.19</v>
      </c>
      <c r="M145" s="81">
        <v>2736</v>
      </c>
      <c r="N145" s="90">
        <v>125</v>
      </c>
      <c r="O145" s="82">
        <v>15197.19</v>
      </c>
      <c r="P145" s="82">
        <v>74802.81</v>
      </c>
    </row>
    <row r="146" spans="2:16" s="83" customFormat="1" ht="97.5" customHeight="1">
      <c r="B146" s="80">
        <v>138</v>
      </c>
      <c r="C146" s="85" t="s">
        <v>135</v>
      </c>
      <c r="D146" s="85" t="s">
        <v>102</v>
      </c>
      <c r="E146" s="85" t="s">
        <v>113</v>
      </c>
      <c r="F146" s="86" t="s">
        <v>254</v>
      </c>
      <c r="G146" s="87" t="s">
        <v>71</v>
      </c>
      <c r="H146" s="91">
        <v>45261</v>
      </c>
      <c r="I146" s="91">
        <v>45444</v>
      </c>
      <c r="J146" s="89">
        <v>90000</v>
      </c>
      <c r="K146" s="82">
        <f t="shared" si="14"/>
        <v>2583</v>
      </c>
      <c r="L146" s="90">
        <v>9753.1200000000008</v>
      </c>
      <c r="M146" s="81">
        <f t="shared" si="11"/>
        <v>2736</v>
      </c>
      <c r="N146" s="90">
        <v>25</v>
      </c>
      <c r="O146" s="82">
        <f t="shared" si="15"/>
        <v>15097.12</v>
      </c>
      <c r="P146" s="82">
        <f t="shared" si="16"/>
        <v>74902.880000000005</v>
      </c>
    </row>
    <row r="147" spans="2:16" s="83" customFormat="1" ht="97.5" customHeight="1">
      <c r="B147" s="80">
        <v>139</v>
      </c>
      <c r="C147" s="85" t="s">
        <v>340</v>
      </c>
      <c r="D147" s="85" t="s">
        <v>102</v>
      </c>
      <c r="E147" s="85" t="s">
        <v>196</v>
      </c>
      <c r="F147" s="86" t="s">
        <v>254</v>
      </c>
      <c r="G147" s="87" t="s">
        <v>70</v>
      </c>
      <c r="H147" s="91">
        <v>45352</v>
      </c>
      <c r="I147" s="91">
        <v>45536</v>
      </c>
      <c r="J147" s="89">
        <v>40000</v>
      </c>
      <c r="K147" s="82">
        <f t="shared" si="14"/>
        <v>1148</v>
      </c>
      <c r="L147" s="90">
        <v>442.65</v>
      </c>
      <c r="M147" s="81">
        <f t="shared" si="11"/>
        <v>1216</v>
      </c>
      <c r="N147" s="90">
        <v>25</v>
      </c>
      <c r="O147" s="82">
        <f t="shared" si="15"/>
        <v>2831.65</v>
      </c>
      <c r="P147" s="82">
        <f t="shared" si="16"/>
        <v>37168.35</v>
      </c>
    </row>
    <row r="148" spans="2:16" s="83" customFormat="1" ht="97.5" customHeight="1">
      <c r="B148" s="80">
        <v>140</v>
      </c>
      <c r="C148" s="85" t="s">
        <v>341</v>
      </c>
      <c r="D148" s="85" t="s">
        <v>102</v>
      </c>
      <c r="E148" s="85" t="s">
        <v>342</v>
      </c>
      <c r="F148" s="86" t="s">
        <v>254</v>
      </c>
      <c r="G148" s="87" t="s">
        <v>70</v>
      </c>
      <c r="H148" s="91">
        <v>45352</v>
      </c>
      <c r="I148" s="91">
        <v>45536</v>
      </c>
      <c r="J148" s="89">
        <v>60000</v>
      </c>
      <c r="K148" s="82">
        <f t="shared" si="14"/>
        <v>1722</v>
      </c>
      <c r="L148" s="90">
        <v>3486.68</v>
      </c>
      <c r="M148" s="81">
        <f t="shared" si="11"/>
        <v>1824</v>
      </c>
      <c r="N148" s="90">
        <v>25</v>
      </c>
      <c r="O148" s="82">
        <f t="shared" si="15"/>
        <v>7057.68</v>
      </c>
      <c r="P148" s="82">
        <f t="shared" si="16"/>
        <v>52942.32</v>
      </c>
    </row>
    <row r="149" spans="2:16" s="83" customFormat="1" ht="97.5" customHeight="1">
      <c r="B149" s="80">
        <v>141</v>
      </c>
      <c r="C149" s="85" t="s">
        <v>74</v>
      </c>
      <c r="D149" s="85" t="s">
        <v>102</v>
      </c>
      <c r="E149" s="85" t="s">
        <v>79</v>
      </c>
      <c r="F149" s="86" t="s">
        <v>254</v>
      </c>
      <c r="G149" s="87" t="s">
        <v>70</v>
      </c>
      <c r="H149" s="92">
        <v>45245</v>
      </c>
      <c r="I149" s="92">
        <v>45427</v>
      </c>
      <c r="J149" s="89">
        <v>35000</v>
      </c>
      <c r="K149" s="82">
        <f t="shared" si="14"/>
        <v>1004.5</v>
      </c>
      <c r="L149" s="90">
        <v>0</v>
      </c>
      <c r="M149" s="81">
        <f t="shared" si="11"/>
        <v>1064</v>
      </c>
      <c r="N149" s="90">
        <v>25</v>
      </c>
      <c r="O149" s="82">
        <f t="shared" si="15"/>
        <v>2093.5</v>
      </c>
      <c r="P149" s="82">
        <f t="shared" si="16"/>
        <v>32906.5</v>
      </c>
    </row>
    <row r="150" spans="2:16" s="83" customFormat="1" ht="97.5" customHeight="1">
      <c r="B150" s="80">
        <v>142</v>
      </c>
      <c r="C150" s="85" t="s">
        <v>297</v>
      </c>
      <c r="D150" s="85" t="s">
        <v>102</v>
      </c>
      <c r="E150" s="85" t="s">
        <v>113</v>
      </c>
      <c r="F150" s="86" t="s">
        <v>254</v>
      </c>
      <c r="G150" s="84" t="s">
        <v>71</v>
      </c>
      <c r="H150" s="91">
        <v>45368</v>
      </c>
      <c r="I150" s="91">
        <v>45552</v>
      </c>
      <c r="J150" s="89">
        <v>90000</v>
      </c>
      <c r="K150" s="82">
        <v>2583</v>
      </c>
      <c r="L150" s="90">
        <v>9753.19</v>
      </c>
      <c r="M150" s="81">
        <v>2736</v>
      </c>
      <c r="N150" s="90">
        <v>125</v>
      </c>
      <c r="O150" s="82">
        <v>15197.19</v>
      </c>
      <c r="P150" s="82">
        <v>74802.81</v>
      </c>
    </row>
    <row r="151" spans="2:16" s="83" customFormat="1" ht="97.5" customHeight="1">
      <c r="B151" s="80">
        <v>143</v>
      </c>
      <c r="C151" s="85" t="s">
        <v>225</v>
      </c>
      <c r="D151" s="85" t="s">
        <v>105</v>
      </c>
      <c r="E151" s="85" t="s">
        <v>113</v>
      </c>
      <c r="F151" s="86" t="s">
        <v>254</v>
      </c>
      <c r="G151" s="84" t="s">
        <v>71</v>
      </c>
      <c r="H151" s="92">
        <v>45279</v>
      </c>
      <c r="I151" s="92">
        <v>45462</v>
      </c>
      <c r="J151" s="89">
        <v>90000</v>
      </c>
      <c r="K151" s="82">
        <v>2583</v>
      </c>
      <c r="L151" s="90">
        <v>9753.19</v>
      </c>
      <c r="M151" s="81">
        <v>2736</v>
      </c>
      <c r="N151" s="90">
        <v>25</v>
      </c>
      <c r="O151" s="82">
        <v>15097.19</v>
      </c>
      <c r="P151" s="82">
        <v>74902.81</v>
      </c>
    </row>
    <row r="152" spans="2:16" s="83" customFormat="1" ht="97.5" customHeight="1">
      <c r="B152" s="80">
        <v>144</v>
      </c>
      <c r="C152" s="85" t="s">
        <v>256</v>
      </c>
      <c r="D152" s="85" t="s">
        <v>105</v>
      </c>
      <c r="E152" s="85" t="s">
        <v>113</v>
      </c>
      <c r="F152" s="86" t="s">
        <v>254</v>
      </c>
      <c r="G152" s="84" t="s">
        <v>71</v>
      </c>
      <c r="H152" s="92">
        <v>45292</v>
      </c>
      <c r="I152" s="92">
        <v>45474</v>
      </c>
      <c r="J152" s="89">
        <v>100000</v>
      </c>
      <c r="K152" s="82">
        <f t="shared" si="14"/>
        <v>2870</v>
      </c>
      <c r="L152" s="90">
        <v>12105.37</v>
      </c>
      <c r="M152" s="81">
        <f t="shared" ref="M152:M218" si="17">+J152*3.04%</f>
        <v>3040</v>
      </c>
      <c r="N152" s="90">
        <v>25</v>
      </c>
      <c r="O152" s="82">
        <f t="shared" si="15"/>
        <v>18040.370000000003</v>
      </c>
      <c r="P152" s="82">
        <f t="shared" si="16"/>
        <v>81959.63</v>
      </c>
    </row>
    <row r="153" spans="2:16" s="83" customFormat="1" ht="97.5" customHeight="1">
      <c r="B153" s="80">
        <v>145</v>
      </c>
      <c r="C153" s="85" t="s">
        <v>224</v>
      </c>
      <c r="D153" s="85" t="s">
        <v>105</v>
      </c>
      <c r="E153" s="85" t="s">
        <v>64</v>
      </c>
      <c r="F153" s="86" t="s">
        <v>254</v>
      </c>
      <c r="G153" s="84" t="s">
        <v>71</v>
      </c>
      <c r="H153" s="92">
        <v>45262</v>
      </c>
      <c r="I153" s="92">
        <v>45445</v>
      </c>
      <c r="J153" s="89">
        <v>40000</v>
      </c>
      <c r="K153" s="82">
        <f t="shared" si="14"/>
        <v>1148</v>
      </c>
      <c r="L153" s="90">
        <v>442.65</v>
      </c>
      <c r="M153" s="81">
        <f t="shared" si="17"/>
        <v>1216</v>
      </c>
      <c r="N153" s="90">
        <v>25</v>
      </c>
      <c r="O153" s="82">
        <f t="shared" si="15"/>
        <v>2831.65</v>
      </c>
      <c r="P153" s="82">
        <f t="shared" si="16"/>
        <v>37168.35</v>
      </c>
    </row>
    <row r="154" spans="2:16" s="83" customFormat="1" ht="97.5" customHeight="1">
      <c r="B154" s="80">
        <v>146</v>
      </c>
      <c r="C154" s="85" t="s">
        <v>455</v>
      </c>
      <c r="D154" s="85" t="s">
        <v>105</v>
      </c>
      <c r="E154" s="85" t="s">
        <v>64</v>
      </c>
      <c r="F154" s="86" t="s">
        <v>254</v>
      </c>
      <c r="G154" s="84" t="s">
        <v>71</v>
      </c>
      <c r="H154" s="92">
        <v>45383</v>
      </c>
      <c r="I154" s="92">
        <v>45566</v>
      </c>
      <c r="J154" s="89">
        <v>40000</v>
      </c>
      <c r="K154" s="82">
        <v>1148</v>
      </c>
      <c r="L154" s="90">
        <v>442.65</v>
      </c>
      <c r="M154" s="81">
        <v>1216</v>
      </c>
      <c r="N154" s="90">
        <v>25</v>
      </c>
      <c r="O154" s="82">
        <v>2831.65</v>
      </c>
      <c r="P154" s="82">
        <v>37168.35</v>
      </c>
    </row>
    <row r="155" spans="2:16" s="83" customFormat="1" ht="97.5" customHeight="1">
      <c r="B155" s="80">
        <v>147</v>
      </c>
      <c r="C155" s="85" t="s">
        <v>175</v>
      </c>
      <c r="D155" s="85" t="s">
        <v>105</v>
      </c>
      <c r="E155" s="85" t="s">
        <v>439</v>
      </c>
      <c r="F155" s="86" t="s">
        <v>254</v>
      </c>
      <c r="G155" s="84" t="s">
        <v>71</v>
      </c>
      <c r="H155" s="92">
        <v>45231</v>
      </c>
      <c r="I155" s="92">
        <v>45413</v>
      </c>
      <c r="J155" s="89">
        <v>40000</v>
      </c>
      <c r="K155" s="82">
        <v>1148</v>
      </c>
      <c r="L155" s="90">
        <v>442.65</v>
      </c>
      <c r="M155" s="81">
        <v>1216</v>
      </c>
      <c r="N155" s="90">
        <v>125</v>
      </c>
      <c r="O155" s="82">
        <f t="shared" si="15"/>
        <v>2931.65</v>
      </c>
      <c r="P155" s="82">
        <f t="shared" si="16"/>
        <v>37068.35</v>
      </c>
    </row>
    <row r="156" spans="2:16" s="83" customFormat="1" ht="97.5" customHeight="1">
      <c r="B156" s="80">
        <v>148</v>
      </c>
      <c r="C156" s="85" t="s">
        <v>182</v>
      </c>
      <c r="D156" s="85" t="s">
        <v>105</v>
      </c>
      <c r="E156" s="85" t="s">
        <v>439</v>
      </c>
      <c r="F156" s="86" t="s">
        <v>254</v>
      </c>
      <c r="G156" s="84" t="s">
        <v>71</v>
      </c>
      <c r="H156" s="91">
        <v>45261</v>
      </c>
      <c r="I156" s="91">
        <v>45444</v>
      </c>
      <c r="J156" s="89">
        <v>40000</v>
      </c>
      <c r="K156" s="82">
        <f t="shared" ref="K156:K218" si="18">+J156*2.87%</f>
        <v>1148</v>
      </c>
      <c r="L156" s="90">
        <v>442.65</v>
      </c>
      <c r="M156" s="81">
        <f t="shared" si="17"/>
        <v>1216</v>
      </c>
      <c r="N156" s="90">
        <v>125</v>
      </c>
      <c r="O156" s="82">
        <f t="shared" si="15"/>
        <v>2931.65</v>
      </c>
      <c r="P156" s="82">
        <f t="shared" si="16"/>
        <v>37068.35</v>
      </c>
    </row>
    <row r="157" spans="2:16" s="83" customFormat="1" ht="97.5" customHeight="1">
      <c r="B157" s="80">
        <v>149</v>
      </c>
      <c r="C157" s="85" t="s">
        <v>183</v>
      </c>
      <c r="D157" s="85" t="s">
        <v>105</v>
      </c>
      <c r="E157" s="85" t="s">
        <v>439</v>
      </c>
      <c r="F157" s="86" t="s">
        <v>254</v>
      </c>
      <c r="G157" s="84" t="s">
        <v>71</v>
      </c>
      <c r="H157" s="91">
        <v>45261</v>
      </c>
      <c r="I157" s="91">
        <v>45444</v>
      </c>
      <c r="J157" s="89">
        <v>40000</v>
      </c>
      <c r="K157" s="82">
        <f t="shared" si="18"/>
        <v>1148</v>
      </c>
      <c r="L157" s="90">
        <v>442.65</v>
      </c>
      <c r="M157" s="81">
        <f t="shared" si="17"/>
        <v>1216</v>
      </c>
      <c r="N157" s="90">
        <v>25</v>
      </c>
      <c r="O157" s="82">
        <f t="shared" si="15"/>
        <v>2831.65</v>
      </c>
      <c r="P157" s="82">
        <f t="shared" si="16"/>
        <v>37168.35</v>
      </c>
    </row>
    <row r="158" spans="2:16" s="83" customFormat="1" ht="97.5" customHeight="1">
      <c r="B158" s="80">
        <v>150</v>
      </c>
      <c r="C158" s="85" t="s">
        <v>310</v>
      </c>
      <c r="D158" s="85" t="s">
        <v>105</v>
      </c>
      <c r="E158" s="85" t="s">
        <v>439</v>
      </c>
      <c r="F158" s="86" t="s">
        <v>254</v>
      </c>
      <c r="G158" s="84" t="s">
        <v>71</v>
      </c>
      <c r="H158" s="91">
        <v>45292</v>
      </c>
      <c r="I158" s="91">
        <v>45474</v>
      </c>
      <c r="J158" s="89">
        <v>40000</v>
      </c>
      <c r="K158" s="82">
        <f t="shared" si="18"/>
        <v>1148</v>
      </c>
      <c r="L158" s="90">
        <v>442.65</v>
      </c>
      <c r="M158" s="81">
        <f t="shared" si="17"/>
        <v>1216</v>
      </c>
      <c r="N158" s="90">
        <v>125</v>
      </c>
      <c r="O158" s="82">
        <f t="shared" si="15"/>
        <v>2931.65</v>
      </c>
      <c r="P158" s="82">
        <f t="shared" si="16"/>
        <v>37068.35</v>
      </c>
    </row>
    <row r="159" spans="2:16" s="83" customFormat="1" ht="97.5" customHeight="1">
      <c r="B159" s="80">
        <v>151</v>
      </c>
      <c r="C159" s="85" t="s">
        <v>311</v>
      </c>
      <c r="D159" s="85" t="s">
        <v>105</v>
      </c>
      <c r="E159" s="85" t="s">
        <v>439</v>
      </c>
      <c r="F159" s="86" t="s">
        <v>254</v>
      </c>
      <c r="G159" s="84" t="s">
        <v>71</v>
      </c>
      <c r="H159" s="91">
        <v>45292</v>
      </c>
      <c r="I159" s="91">
        <v>45474</v>
      </c>
      <c r="J159" s="89">
        <v>40000</v>
      </c>
      <c r="K159" s="82">
        <f t="shared" ref="K159" si="19">+J159*2.87%</f>
        <v>1148</v>
      </c>
      <c r="L159" s="90">
        <v>442.65</v>
      </c>
      <c r="M159" s="81">
        <f t="shared" ref="M159" si="20">+J159*3.04%</f>
        <v>1216</v>
      </c>
      <c r="N159" s="90">
        <v>25</v>
      </c>
      <c r="O159" s="82">
        <f t="shared" si="15"/>
        <v>2831.65</v>
      </c>
      <c r="P159" s="82">
        <f t="shared" si="16"/>
        <v>37168.35</v>
      </c>
    </row>
    <row r="160" spans="2:16" s="83" customFormat="1" ht="97.5" customHeight="1">
      <c r="B160" s="80">
        <v>152</v>
      </c>
      <c r="C160" s="85" t="s">
        <v>55</v>
      </c>
      <c r="D160" s="85" t="s">
        <v>102</v>
      </c>
      <c r="E160" s="85" t="s">
        <v>439</v>
      </c>
      <c r="F160" s="86" t="s">
        <v>254</v>
      </c>
      <c r="G160" s="87" t="s">
        <v>71</v>
      </c>
      <c r="H160" s="91">
        <v>45261</v>
      </c>
      <c r="I160" s="91">
        <v>45444</v>
      </c>
      <c r="J160" s="89">
        <v>40000</v>
      </c>
      <c r="K160" s="82">
        <v>1148</v>
      </c>
      <c r="L160" s="90">
        <v>0</v>
      </c>
      <c r="M160" s="81">
        <v>1216</v>
      </c>
      <c r="N160" s="90">
        <v>3455.92</v>
      </c>
      <c r="O160" s="82">
        <f t="shared" si="15"/>
        <v>5819.92</v>
      </c>
      <c r="P160" s="82">
        <f t="shared" si="16"/>
        <v>34180.080000000002</v>
      </c>
    </row>
    <row r="161" spans="2:16" s="83" customFormat="1" ht="97.5" customHeight="1">
      <c r="B161" s="80">
        <v>153</v>
      </c>
      <c r="C161" s="85" t="s">
        <v>435</v>
      </c>
      <c r="D161" s="85" t="s">
        <v>104</v>
      </c>
      <c r="E161" s="85" t="s">
        <v>436</v>
      </c>
      <c r="F161" s="86" t="s">
        <v>254</v>
      </c>
      <c r="G161" s="87" t="s">
        <v>70</v>
      </c>
      <c r="H161" s="91">
        <v>45292</v>
      </c>
      <c r="I161" s="91">
        <v>45474</v>
      </c>
      <c r="J161" s="89">
        <v>140000</v>
      </c>
      <c r="K161" s="82">
        <v>4018</v>
      </c>
      <c r="L161" s="90">
        <v>21514.44</v>
      </c>
      <c r="M161" s="81">
        <v>4256</v>
      </c>
      <c r="N161" s="90">
        <v>25</v>
      </c>
      <c r="O161" s="82">
        <f t="shared" si="15"/>
        <v>29813.439999999999</v>
      </c>
      <c r="P161" s="82">
        <f t="shared" si="16"/>
        <v>110186.56</v>
      </c>
    </row>
    <row r="162" spans="2:16" s="83" customFormat="1" ht="97.5" customHeight="1">
      <c r="B162" s="80">
        <v>154</v>
      </c>
      <c r="C162" s="85" t="s">
        <v>218</v>
      </c>
      <c r="D162" s="85" t="s">
        <v>104</v>
      </c>
      <c r="E162" s="85" t="s">
        <v>186</v>
      </c>
      <c r="F162" s="86" t="s">
        <v>254</v>
      </c>
      <c r="G162" s="87" t="s">
        <v>71</v>
      </c>
      <c r="H162" s="92">
        <v>45231</v>
      </c>
      <c r="I162" s="92">
        <v>45413</v>
      </c>
      <c r="J162" s="89">
        <v>80000</v>
      </c>
      <c r="K162" s="82">
        <f t="shared" si="18"/>
        <v>2296</v>
      </c>
      <c r="L162" s="90">
        <v>7400.87</v>
      </c>
      <c r="M162" s="81">
        <f t="shared" si="17"/>
        <v>2432</v>
      </c>
      <c r="N162" s="90">
        <v>25</v>
      </c>
      <c r="O162" s="82">
        <f t="shared" si="15"/>
        <v>12153.869999999999</v>
      </c>
      <c r="P162" s="82">
        <f t="shared" si="16"/>
        <v>67846.13</v>
      </c>
    </row>
    <row r="163" spans="2:16" s="83" customFormat="1" ht="97.5" customHeight="1">
      <c r="B163" s="80">
        <v>155</v>
      </c>
      <c r="C163" s="85" t="s">
        <v>219</v>
      </c>
      <c r="D163" s="85" t="s">
        <v>104</v>
      </c>
      <c r="E163" s="85" t="s">
        <v>186</v>
      </c>
      <c r="F163" s="86" t="s">
        <v>254</v>
      </c>
      <c r="G163" s="87" t="s">
        <v>70</v>
      </c>
      <c r="H163" s="92">
        <v>45231</v>
      </c>
      <c r="I163" s="92">
        <v>45413</v>
      </c>
      <c r="J163" s="89">
        <v>80000</v>
      </c>
      <c r="K163" s="82">
        <v>2296</v>
      </c>
      <c r="L163" s="90">
        <v>7400.94</v>
      </c>
      <c r="M163" s="81">
        <v>2432</v>
      </c>
      <c r="N163" s="90">
        <v>25</v>
      </c>
      <c r="O163" s="82">
        <v>12153.94</v>
      </c>
      <c r="P163" s="82">
        <v>67846.06</v>
      </c>
    </row>
    <row r="164" spans="2:16" s="83" customFormat="1" ht="97.5" customHeight="1">
      <c r="B164" s="80">
        <v>156</v>
      </c>
      <c r="C164" s="85" t="s">
        <v>216</v>
      </c>
      <c r="D164" s="85" t="s">
        <v>104</v>
      </c>
      <c r="E164" s="85" t="s">
        <v>186</v>
      </c>
      <c r="F164" s="86" t="s">
        <v>254</v>
      </c>
      <c r="G164" s="87" t="s">
        <v>71</v>
      </c>
      <c r="H164" s="92">
        <v>45231</v>
      </c>
      <c r="I164" s="92">
        <v>45413</v>
      </c>
      <c r="J164" s="89">
        <v>70000</v>
      </c>
      <c r="K164" s="82">
        <f t="shared" si="18"/>
        <v>2009</v>
      </c>
      <c r="L164" s="90">
        <v>5368.48</v>
      </c>
      <c r="M164" s="81">
        <f t="shared" si="17"/>
        <v>2128</v>
      </c>
      <c r="N164" s="90">
        <v>25</v>
      </c>
      <c r="O164" s="82">
        <f t="shared" si="15"/>
        <v>9530.48</v>
      </c>
      <c r="P164" s="82">
        <f t="shared" si="16"/>
        <v>60469.520000000004</v>
      </c>
    </row>
    <row r="165" spans="2:16" s="83" customFormat="1" ht="97.5" customHeight="1">
      <c r="B165" s="80">
        <v>157</v>
      </c>
      <c r="C165" s="85" t="s">
        <v>335</v>
      </c>
      <c r="D165" s="85" t="s">
        <v>104</v>
      </c>
      <c r="E165" s="85" t="s">
        <v>186</v>
      </c>
      <c r="F165" s="86" t="s">
        <v>254</v>
      </c>
      <c r="G165" s="87" t="s">
        <v>71</v>
      </c>
      <c r="H165" s="92">
        <v>45323</v>
      </c>
      <c r="I165" s="92">
        <v>45505</v>
      </c>
      <c r="J165" s="89">
        <v>60000</v>
      </c>
      <c r="K165" s="82">
        <f t="shared" si="18"/>
        <v>1722</v>
      </c>
      <c r="L165" s="90">
        <v>3486.68</v>
      </c>
      <c r="M165" s="81">
        <f t="shared" si="17"/>
        <v>1824</v>
      </c>
      <c r="N165" s="90">
        <v>25</v>
      </c>
      <c r="O165" s="82">
        <f t="shared" si="15"/>
        <v>7057.68</v>
      </c>
      <c r="P165" s="82">
        <f t="shared" si="16"/>
        <v>52942.32</v>
      </c>
    </row>
    <row r="166" spans="2:16" s="83" customFormat="1" ht="97.5" customHeight="1">
      <c r="B166" s="80">
        <v>158</v>
      </c>
      <c r="C166" s="85" t="s">
        <v>217</v>
      </c>
      <c r="D166" s="85" t="s">
        <v>104</v>
      </c>
      <c r="E166" s="85" t="s">
        <v>443</v>
      </c>
      <c r="F166" s="86" t="s">
        <v>254</v>
      </c>
      <c r="G166" s="87" t="s">
        <v>71</v>
      </c>
      <c r="H166" s="92">
        <v>45231</v>
      </c>
      <c r="I166" s="92">
        <v>45413</v>
      </c>
      <c r="J166" s="89">
        <v>115000</v>
      </c>
      <c r="K166" s="82">
        <v>3300.5</v>
      </c>
      <c r="L166" s="90">
        <v>15633.81</v>
      </c>
      <c r="M166" s="81">
        <v>3496</v>
      </c>
      <c r="N166" s="90">
        <v>125</v>
      </c>
      <c r="O166" s="82">
        <v>22555.31</v>
      </c>
      <c r="P166" s="82">
        <v>92444.69</v>
      </c>
    </row>
    <row r="167" spans="2:16" s="83" customFormat="1" ht="97.5" customHeight="1">
      <c r="B167" s="80">
        <v>159</v>
      </c>
      <c r="C167" s="85" t="s">
        <v>381</v>
      </c>
      <c r="D167" s="85" t="s">
        <v>382</v>
      </c>
      <c r="E167" s="85" t="s">
        <v>113</v>
      </c>
      <c r="F167" s="86" t="s">
        <v>254</v>
      </c>
      <c r="G167" s="87" t="s">
        <v>71</v>
      </c>
      <c r="H167" s="91">
        <v>45383</v>
      </c>
      <c r="I167" s="91">
        <v>45566</v>
      </c>
      <c r="J167" s="89">
        <v>90000</v>
      </c>
      <c r="K167" s="82">
        <v>2583</v>
      </c>
      <c r="L167" s="90">
        <v>9753.1200000000008</v>
      </c>
      <c r="M167" s="81">
        <f>+J167*3.04%</f>
        <v>2736</v>
      </c>
      <c r="N167" s="90">
        <v>125</v>
      </c>
      <c r="O167" s="82">
        <f>SUM(K167:N167)</f>
        <v>15197.12</v>
      </c>
      <c r="P167" s="82">
        <f>J167-O167</f>
        <v>74802.880000000005</v>
      </c>
    </row>
    <row r="168" spans="2:16" s="83" customFormat="1" ht="97.5" customHeight="1">
      <c r="B168" s="80">
        <v>160</v>
      </c>
      <c r="C168" s="85" t="s">
        <v>40</v>
      </c>
      <c r="D168" s="85" t="s">
        <v>105</v>
      </c>
      <c r="E168" s="85" t="s">
        <v>402</v>
      </c>
      <c r="F168" s="86" t="s">
        <v>254</v>
      </c>
      <c r="G168" s="87" t="s">
        <v>71</v>
      </c>
      <c r="H168" s="91">
        <v>45261</v>
      </c>
      <c r="I168" s="91">
        <v>45444</v>
      </c>
      <c r="J168" s="89">
        <v>130000</v>
      </c>
      <c r="K168" s="82">
        <v>3731</v>
      </c>
      <c r="L168" s="90">
        <v>19162.12</v>
      </c>
      <c r="M168" s="81">
        <v>3952</v>
      </c>
      <c r="N168" s="90">
        <v>25</v>
      </c>
      <c r="O168" s="82">
        <f t="shared" si="15"/>
        <v>26870.12</v>
      </c>
      <c r="P168" s="82">
        <f t="shared" si="16"/>
        <v>103129.88</v>
      </c>
    </row>
    <row r="169" spans="2:16" s="83" customFormat="1" ht="97.5" customHeight="1">
      <c r="B169" s="80">
        <v>161</v>
      </c>
      <c r="C169" s="94" t="s">
        <v>236</v>
      </c>
      <c r="D169" s="85" t="s">
        <v>105</v>
      </c>
      <c r="E169" s="85" t="s">
        <v>439</v>
      </c>
      <c r="F169" s="86" t="s">
        <v>254</v>
      </c>
      <c r="G169" s="87" t="s">
        <v>71</v>
      </c>
      <c r="H169" s="91">
        <v>45323</v>
      </c>
      <c r="I169" s="91">
        <v>45505</v>
      </c>
      <c r="J169" s="89">
        <v>40000</v>
      </c>
      <c r="K169" s="82">
        <f>+J169*2.87%</f>
        <v>1148</v>
      </c>
      <c r="L169" s="90">
        <v>442.65</v>
      </c>
      <c r="M169" s="81">
        <f>+J169*3.04%</f>
        <v>1216</v>
      </c>
      <c r="N169" s="90">
        <v>25</v>
      </c>
      <c r="O169" s="82">
        <f t="shared" si="15"/>
        <v>2831.65</v>
      </c>
      <c r="P169" s="82">
        <f t="shared" si="16"/>
        <v>37168.35</v>
      </c>
    </row>
    <row r="170" spans="2:16" s="83" customFormat="1" ht="97.5" customHeight="1">
      <c r="B170" s="80">
        <v>162</v>
      </c>
      <c r="C170" s="85" t="s">
        <v>248</v>
      </c>
      <c r="D170" s="85" t="s">
        <v>105</v>
      </c>
      <c r="E170" s="85" t="s">
        <v>329</v>
      </c>
      <c r="F170" s="86" t="s">
        <v>254</v>
      </c>
      <c r="G170" s="87" t="s">
        <v>70</v>
      </c>
      <c r="H170" s="92">
        <v>45293</v>
      </c>
      <c r="I170" s="92">
        <v>45475</v>
      </c>
      <c r="J170" s="89">
        <v>70000</v>
      </c>
      <c r="K170" s="82">
        <f t="shared" si="18"/>
        <v>2009</v>
      </c>
      <c r="L170" s="90">
        <v>5368.48</v>
      </c>
      <c r="M170" s="81">
        <f t="shared" si="17"/>
        <v>2128</v>
      </c>
      <c r="N170" s="90">
        <v>25</v>
      </c>
      <c r="O170" s="82">
        <f t="shared" si="15"/>
        <v>9530.48</v>
      </c>
      <c r="P170" s="82">
        <f t="shared" si="16"/>
        <v>60469.520000000004</v>
      </c>
    </row>
    <row r="171" spans="2:16" s="83" customFormat="1" ht="97.5" customHeight="1">
      <c r="B171" s="80">
        <v>163</v>
      </c>
      <c r="C171" s="85" t="s">
        <v>176</v>
      </c>
      <c r="D171" s="85" t="s">
        <v>105</v>
      </c>
      <c r="E171" s="85" t="s">
        <v>30</v>
      </c>
      <c r="F171" s="86" t="s">
        <v>254</v>
      </c>
      <c r="G171" s="87" t="s">
        <v>71</v>
      </c>
      <c r="H171" s="92">
        <v>45231</v>
      </c>
      <c r="I171" s="92">
        <v>45413</v>
      </c>
      <c r="J171" s="89">
        <v>60000</v>
      </c>
      <c r="K171" s="82">
        <v>1722</v>
      </c>
      <c r="L171" s="90">
        <v>3486.68</v>
      </c>
      <c r="M171" s="81">
        <v>1824</v>
      </c>
      <c r="N171" s="90">
        <v>125</v>
      </c>
      <c r="O171" s="82">
        <f t="shared" si="15"/>
        <v>7157.68</v>
      </c>
      <c r="P171" s="82">
        <f t="shared" si="16"/>
        <v>52842.32</v>
      </c>
    </row>
    <row r="172" spans="2:16" s="83" customFormat="1" ht="97.5" customHeight="1">
      <c r="B172" s="80">
        <v>164</v>
      </c>
      <c r="C172" s="85" t="s">
        <v>250</v>
      </c>
      <c r="D172" s="85" t="s">
        <v>105</v>
      </c>
      <c r="E172" s="85" t="s">
        <v>30</v>
      </c>
      <c r="F172" s="86" t="s">
        <v>254</v>
      </c>
      <c r="G172" s="87" t="s">
        <v>71</v>
      </c>
      <c r="H172" s="92">
        <v>45307</v>
      </c>
      <c r="I172" s="92">
        <v>45489</v>
      </c>
      <c r="J172" s="89">
        <v>60000</v>
      </c>
      <c r="K172" s="82">
        <v>1722</v>
      </c>
      <c r="L172" s="90">
        <v>3486.68</v>
      </c>
      <c r="M172" s="81">
        <v>1824</v>
      </c>
      <c r="N172" s="90">
        <v>125</v>
      </c>
      <c r="O172" s="82">
        <f t="shared" si="15"/>
        <v>7157.68</v>
      </c>
      <c r="P172" s="82">
        <f t="shared" si="16"/>
        <v>52842.32</v>
      </c>
    </row>
    <row r="173" spans="2:16" s="83" customFormat="1" ht="97.5" customHeight="1">
      <c r="B173" s="80">
        <v>165</v>
      </c>
      <c r="C173" s="85" t="s">
        <v>56</v>
      </c>
      <c r="D173" s="85" t="s">
        <v>105</v>
      </c>
      <c r="E173" s="85" t="s">
        <v>328</v>
      </c>
      <c r="F173" s="86" t="s">
        <v>254</v>
      </c>
      <c r="G173" s="87" t="s">
        <v>71</v>
      </c>
      <c r="H173" s="91">
        <v>45261</v>
      </c>
      <c r="I173" s="91">
        <v>45444</v>
      </c>
      <c r="J173" s="89">
        <v>100000</v>
      </c>
      <c r="K173" s="82">
        <v>2870</v>
      </c>
      <c r="L173" s="90">
        <v>12105.44</v>
      </c>
      <c r="M173" s="81">
        <v>3040</v>
      </c>
      <c r="N173" s="90">
        <v>125</v>
      </c>
      <c r="O173" s="82">
        <f t="shared" si="15"/>
        <v>18140.440000000002</v>
      </c>
      <c r="P173" s="82">
        <f t="shared" si="16"/>
        <v>81859.56</v>
      </c>
    </row>
    <row r="174" spans="2:16" s="83" customFormat="1" ht="97.5" customHeight="1">
      <c r="B174" s="80">
        <v>166</v>
      </c>
      <c r="C174" s="85" t="s">
        <v>178</v>
      </c>
      <c r="D174" s="85" t="s">
        <v>105</v>
      </c>
      <c r="E174" s="85" t="s">
        <v>196</v>
      </c>
      <c r="F174" s="86" t="s">
        <v>254</v>
      </c>
      <c r="G174" s="87" t="s">
        <v>71</v>
      </c>
      <c r="H174" s="88">
        <v>45352</v>
      </c>
      <c r="I174" s="88">
        <v>45536</v>
      </c>
      <c r="J174" s="89">
        <v>40000</v>
      </c>
      <c r="K174" s="82">
        <f t="shared" si="18"/>
        <v>1148</v>
      </c>
      <c r="L174" s="90">
        <v>442.65</v>
      </c>
      <c r="M174" s="81">
        <f t="shared" si="17"/>
        <v>1216</v>
      </c>
      <c r="N174" s="90">
        <v>25</v>
      </c>
      <c r="O174" s="82">
        <f t="shared" si="15"/>
        <v>2831.65</v>
      </c>
      <c r="P174" s="82">
        <f t="shared" si="16"/>
        <v>37168.35</v>
      </c>
    </row>
    <row r="175" spans="2:16" s="83" customFormat="1" ht="97.5" customHeight="1">
      <c r="B175" s="80">
        <v>167</v>
      </c>
      <c r="C175" s="85" t="s">
        <v>334</v>
      </c>
      <c r="D175" s="85" t="s">
        <v>105</v>
      </c>
      <c r="E175" s="85" t="s">
        <v>196</v>
      </c>
      <c r="F175" s="86" t="s">
        <v>254</v>
      </c>
      <c r="G175" s="87" t="s">
        <v>71</v>
      </c>
      <c r="H175" s="91">
        <v>45261</v>
      </c>
      <c r="I175" s="91">
        <v>45444</v>
      </c>
      <c r="J175" s="89">
        <v>40000</v>
      </c>
      <c r="K175" s="82">
        <f t="shared" ref="K175" si="21">+J175*2.87%</f>
        <v>1148</v>
      </c>
      <c r="L175" s="90">
        <v>442.65</v>
      </c>
      <c r="M175" s="81">
        <f t="shared" ref="M175" si="22">+J175*3.04%</f>
        <v>1216</v>
      </c>
      <c r="N175" s="90">
        <v>25</v>
      </c>
      <c r="O175" s="82">
        <f t="shared" si="15"/>
        <v>2831.65</v>
      </c>
      <c r="P175" s="82">
        <f t="shared" si="16"/>
        <v>37168.35</v>
      </c>
    </row>
    <row r="176" spans="2:16" s="83" customFormat="1" ht="97.5" customHeight="1">
      <c r="B176" s="80">
        <v>168</v>
      </c>
      <c r="C176" s="85" t="s">
        <v>84</v>
      </c>
      <c r="D176" s="85" t="s">
        <v>105</v>
      </c>
      <c r="E176" s="85" t="s">
        <v>153</v>
      </c>
      <c r="F176" s="86" t="s">
        <v>254</v>
      </c>
      <c r="G176" s="87" t="s">
        <v>71</v>
      </c>
      <c r="H176" s="92">
        <v>45241</v>
      </c>
      <c r="I176" s="92">
        <v>45423</v>
      </c>
      <c r="J176" s="89">
        <v>90000</v>
      </c>
      <c r="K176" s="82">
        <f t="shared" si="18"/>
        <v>2583</v>
      </c>
      <c r="L176" s="90">
        <v>9753.1200000000008</v>
      </c>
      <c r="M176" s="81">
        <f t="shared" si="17"/>
        <v>2736</v>
      </c>
      <c r="N176" s="90">
        <v>25</v>
      </c>
      <c r="O176" s="82">
        <f t="shared" si="15"/>
        <v>15097.12</v>
      </c>
      <c r="P176" s="82">
        <f t="shared" si="16"/>
        <v>74902.880000000005</v>
      </c>
    </row>
    <row r="177" spans="2:16" s="83" customFormat="1" ht="97.5" customHeight="1">
      <c r="B177" s="80">
        <v>169</v>
      </c>
      <c r="C177" s="85" t="s">
        <v>75</v>
      </c>
      <c r="D177" s="85" t="s">
        <v>105</v>
      </c>
      <c r="E177" s="85" t="s">
        <v>64</v>
      </c>
      <c r="F177" s="86" t="s">
        <v>254</v>
      </c>
      <c r="G177" s="87" t="s">
        <v>71</v>
      </c>
      <c r="H177" s="92">
        <v>45245</v>
      </c>
      <c r="I177" s="92">
        <v>45427</v>
      </c>
      <c r="J177" s="89">
        <v>40000</v>
      </c>
      <c r="K177" s="82">
        <v>1148</v>
      </c>
      <c r="L177" s="90">
        <v>185.33</v>
      </c>
      <c r="M177" s="81">
        <v>1216</v>
      </c>
      <c r="N177" s="90">
        <v>1840.46</v>
      </c>
      <c r="O177" s="82">
        <f t="shared" si="15"/>
        <v>4389.79</v>
      </c>
      <c r="P177" s="82">
        <f t="shared" si="16"/>
        <v>35610.21</v>
      </c>
    </row>
    <row r="178" spans="2:16" s="83" customFormat="1" ht="97.5" customHeight="1">
      <c r="B178" s="80">
        <v>170</v>
      </c>
      <c r="C178" s="85" t="s">
        <v>37</v>
      </c>
      <c r="D178" s="85" t="s">
        <v>105</v>
      </c>
      <c r="E178" s="85" t="s">
        <v>93</v>
      </c>
      <c r="F178" s="86" t="s">
        <v>254</v>
      </c>
      <c r="G178" s="87" t="s">
        <v>71</v>
      </c>
      <c r="H178" s="92">
        <v>45251</v>
      </c>
      <c r="I178" s="92">
        <v>45433</v>
      </c>
      <c r="J178" s="89">
        <v>45000</v>
      </c>
      <c r="K178" s="82">
        <f t="shared" si="18"/>
        <v>1291.5</v>
      </c>
      <c r="L178" s="90">
        <v>1148.33</v>
      </c>
      <c r="M178" s="81">
        <f t="shared" si="17"/>
        <v>1368</v>
      </c>
      <c r="N178" s="90">
        <v>25</v>
      </c>
      <c r="O178" s="82">
        <f t="shared" si="15"/>
        <v>3832.83</v>
      </c>
      <c r="P178" s="82">
        <f t="shared" si="16"/>
        <v>41167.17</v>
      </c>
    </row>
    <row r="179" spans="2:16" s="103" customFormat="1" ht="97.5" customHeight="1">
      <c r="B179" s="80">
        <v>171</v>
      </c>
      <c r="C179" s="99" t="s">
        <v>12</v>
      </c>
      <c r="D179" s="99" t="s">
        <v>105</v>
      </c>
      <c r="E179" s="99" t="s">
        <v>439</v>
      </c>
      <c r="F179" s="86" t="s">
        <v>254</v>
      </c>
      <c r="G179" s="84" t="s">
        <v>71</v>
      </c>
      <c r="H179" s="91">
        <v>45261</v>
      </c>
      <c r="I179" s="91">
        <v>45444</v>
      </c>
      <c r="J179" s="89">
        <v>40000</v>
      </c>
      <c r="K179" s="82">
        <f t="shared" si="18"/>
        <v>1148</v>
      </c>
      <c r="L179" s="90">
        <v>442.65</v>
      </c>
      <c r="M179" s="81">
        <f t="shared" si="17"/>
        <v>1216</v>
      </c>
      <c r="N179" s="90">
        <v>25</v>
      </c>
      <c r="O179" s="82">
        <f t="shared" si="15"/>
        <v>2831.65</v>
      </c>
      <c r="P179" s="82">
        <f t="shared" si="16"/>
        <v>37168.35</v>
      </c>
    </row>
    <row r="180" spans="2:16" s="95" customFormat="1" ht="97.5" customHeight="1">
      <c r="B180" s="80">
        <v>172</v>
      </c>
      <c r="C180" s="85" t="s">
        <v>305</v>
      </c>
      <c r="D180" s="85" t="s">
        <v>105</v>
      </c>
      <c r="E180" s="99" t="s">
        <v>439</v>
      </c>
      <c r="F180" s="86" t="s">
        <v>254</v>
      </c>
      <c r="G180" s="84" t="s">
        <v>71</v>
      </c>
      <c r="H180" s="91">
        <v>45261</v>
      </c>
      <c r="I180" s="91">
        <v>45444</v>
      </c>
      <c r="J180" s="89">
        <v>20000</v>
      </c>
      <c r="K180" s="82">
        <v>574</v>
      </c>
      <c r="L180" s="90">
        <v>0</v>
      </c>
      <c r="M180" s="81">
        <v>608</v>
      </c>
      <c r="N180" s="90">
        <v>1740.46</v>
      </c>
      <c r="O180" s="82">
        <f t="shared" si="15"/>
        <v>2922.46</v>
      </c>
      <c r="P180" s="82">
        <f t="shared" si="16"/>
        <v>17077.54</v>
      </c>
    </row>
    <row r="181" spans="2:16" s="95" customFormat="1" ht="97.5" customHeight="1">
      <c r="B181" s="80">
        <v>173</v>
      </c>
      <c r="C181" s="85" t="s">
        <v>246</v>
      </c>
      <c r="D181" s="85" t="s">
        <v>105</v>
      </c>
      <c r="E181" s="85" t="s">
        <v>247</v>
      </c>
      <c r="F181" s="86" t="s">
        <v>254</v>
      </c>
      <c r="G181" s="84" t="s">
        <v>71</v>
      </c>
      <c r="H181" s="88">
        <v>45293</v>
      </c>
      <c r="I181" s="88">
        <v>45475</v>
      </c>
      <c r="J181" s="89">
        <v>100000</v>
      </c>
      <c r="K181" s="82">
        <v>2870</v>
      </c>
      <c r="L181" s="90">
        <v>11247.71</v>
      </c>
      <c r="M181" s="81">
        <v>3040</v>
      </c>
      <c r="N181" s="90">
        <v>3455.92</v>
      </c>
      <c r="O181" s="82">
        <f t="shared" si="15"/>
        <v>20613.629999999997</v>
      </c>
      <c r="P181" s="82">
        <f t="shared" si="16"/>
        <v>79386.37</v>
      </c>
    </row>
    <row r="182" spans="2:16" s="83" customFormat="1" ht="97.5" customHeight="1">
      <c r="B182" s="80">
        <v>174</v>
      </c>
      <c r="C182" s="97" t="s">
        <v>372</v>
      </c>
      <c r="D182" s="85" t="s">
        <v>105</v>
      </c>
      <c r="E182" s="85" t="s">
        <v>373</v>
      </c>
      <c r="F182" s="86" t="s">
        <v>254</v>
      </c>
      <c r="G182" s="87" t="s">
        <v>71</v>
      </c>
      <c r="H182" s="91">
        <v>45352</v>
      </c>
      <c r="I182" s="91">
        <v>45536</v>
      </c>
      <c r="J182" s="89">
        <v>40000</v>
      </c>
      <c r="K182" s="82">
        <v>1148</v>
      </c>
      <c r="L182" s="90">
        <v>442.65</v>
      </c>
      <c r="M182" s="81">
        <v>1216</v>
      </c>
      <c r="N182" s="90">
        <v>25</v>
      </c>
      <c r="O182" s="82">
        <f>SUM(K182:N182)</f>
        <v>2831.65</v>
      </c>
      <c r="P182" s="82">
        <f>J182-O182</f>
        <v>37168.35</v>
      </c>
    </row>
    <row r="183" spans="2:16" s="95" customFormat="1" ht="97.5" customHeight="1">
      <c r="B183" s="80">
        <v>175</v>
      </c>
      <c r="C183" s="85" t="s">
        <v>126</v>
      </c>
      <c r="D183" s="85" t="s">
        <v>105</v>
      </c>
      <c r="E183" s="85" t="s">
        <v>64</v>
      </c>
      <c r="F183" s="86" t="s">
        <v>254</v>
      </c>
      <c r="G183" s="84" t="s">
        <v>71</v>
      </c>
      <c r="H183" s="91">
        <v>45261</v>
      </c>
      <c r="I183" s="91">
        <v>45444</v>
      </c>
      <c r="J183" s="89">
        <v>50000</v>
      </c>
      <c r="K183" s="82">
        <f>+J183*2.87%</f>
        <v>1435</v>
      </c>
      <c r="L183" s="90">
        <v>1854</v>
      </c>
      <c r="M183" s="81">
        <f>+J183*3.04%</f>
        <v>1520</v>
      </c>
      <c r="N183" s="90">
        <v>25</v>
      </c>
      <c r="O183" s="82">
        <f t="shared" si="15"/>
        <v>4834</v>
      </c>
      <c r="P183" s="82">
        <f t="shared" si="16"/>
        <v>45166</v>
      </c>
    </row>
    <row r="184" spans="2:16" s="95" customFormat="1" ht="97.5" customHeight="1">
      <c r="B184" s="80">
        <v>176</v>
      </c>
      <c r="C184" s="85" t="s">
        <v>127</v>
      </c>
      <c r="D184" s="85" t="s">
        <v>105</v>
      </c>
      <c r="E184" s="85" t="s">
        <v>64</v>
      </c>
      <c r="F184" s="86" t="s">
        <v>254</v>
      </c>
      <c r="G184" s="84" t="s">
        <v>71</v>
      </c>
      <c r="H184" s="91">
        <v>45261</v>
      </c>
      <c r="I184" s="91">
        <v>45444</v>
      </c>
      <c r="J184" s="89">
        <v>40000</v>
      </c>
      <c r="K184" s="82">
        <f>+J184*2.87%</f>
        <v>1148</v>
      </c>
      <c r="L184" s="90">
        <v>442.65</v>
      </c>
      <c r="M184" s="81">
        <f>+J184*3.04%</f>
        <v>1216</v>
      </c>
      <c r="N184" s="90">
        <v>25</v>
      </c>
      <c r="O184" s="82">
        <f t="shared" si="15"/>
        <v>2831.65</v>
      </c>
      <c r="P184" s="82">
        <f t="shared" si="16"/>
        <v>37168.35</v>
      </c>
    </row>
    <row r="185" spans="2:16" s="95" customFormat="1" ht="97.5" customHeight="1">
      <c r="B185" s="80">
        <v>177</v>
      </c>
      <c r="C185" s="85" t="s">
        <v>389</v>
      </c>
      <c r="D185" s="85" t="s">
        <v>105</v>
      </c>
      <c r="E185" s="85" t="s">
        <v>439</v>
      </c>
      <c r="F185" s="86" t="s">
        <v>254</v>
      </c>
      <c r="G185" s="84" t="s">
        <v>71</v>
      </c>
      <c r="H185" s="88">
        <v>45367</v>
      </c>
      <c r="I185" s="88">
        <v>45551</v>
      </c>
      <c r="J185" s="89">
        <v>45000</v>
      </c>
      <c r="K185" s="82">
        <f>+J185*2.87%</f>
        <v>1291.5</v>
      </c>
      <c r="L185" s="90">
        <v>1148.33</v>
      </c>
      <c r="M185" s="81">
        <f>+J185*3.04%</f>
        <v>1368</v>
      </c>
      <c r="N185" s="90">
        <v>25</v>
      </c>
      <c r="O185" s="82">
        <f t="shared" si="15"/>
        <v>3832.83</v>
      </c>
      <c r="P185" s="82">
        <f t="shared" si="16"/>
        <v>41167.17</v>
      </c>
    </row>
    <row r="186" spans="2:16" s="95" customFormat="1" ht="97.5" customHeight="1">
      <c r="B186" s="80">
        <v>178</v>
      </c>
      <c r="C186" s="85" t="s">
        <v>415</v>
      </c>
      <c r="D186" s="85" t="s">
        <v>105</v>
      </c>
      <c r="E186" s="85" t="s">
        <v>64</v>
      </c>
      <c r="F186" s="86" t="s">
        <v>254</v>
      </c>
      <c r="G186" s="84" t="s">
        <v>70</v>
      </c>
      <c r="H186" s="88">
        <v>45261</v>
      </c>
      <c r="I186" s="88">
        <v>45444</v>
      </c>
      <c r="J186" s="89">
        <v>40000</v>
      </c>
      <c r="K186" s="82">
        <f>+J186*2.87%</f>
        <v>1148</v>
      </c>
      <c r="L186" s="90">
        <v>442.65</v>
      </c>
      <c r="M186" s="81">
        <f>+J186*3.04%</f>
        <v>1216</v>
      </c>
      <c r="N186" s="90">
        <v>125</v>
      </c>
      <c r="O186" s="82">
        <f t="shared" si="15"/>
        <v>2931.65</v>
      </c>
      <c r="P186" s="82">
        <f t="shared" si="16"/>
        <v>37068.35</v>
      </c>
    </row>
    <row r="187" spans="2:16" s="83" customFormat="1" ht="97.5" customHeight="1">
      <c r="B187" s="80">
        <v>179</v>
      </c>
      <c r="C187" s="85" t="s">
        <v>179</v>
      </c>
      <c r="D187" s="85" t="s">
        <v>102</v>
      </c>
      <c r="E187" s="85" t="s">
        <v>439</v>
      </c>
      <c r="F187" s="86" t="s">
        <v>254</v>
      </c>
      <c r="G187" s="87" t="s">
        <v>71</v>
      </c>
      <c r="H187" s="92">
        <v>45231</v>
      </c>
      <c r="I187" s="92">
        <v>45413</v>
      </c>
      <c r="J187" s="89">
        <v>40000</v>
      </c>
      <c r="K187" s="82">
        <f>+J187*2.87%</f>
        <v>1148</v>
      </c>
      <c r="L187" s="90">
        <v>442.65</v>
      </c>
      <c r="M187" s="81">
        <f>+J187*3.04%</f>
        <v>1216</v>
      </c>
      <c r="N187" s="90">
        <v>25</v>
      </c>
      <c r="O187" s="82">
        <f t="shared" si="15"/>
        <v>2831.65</v>
      </c>
      <c r="P187" s="82">
        <f t="shared" si="16"/>
        <v>37168.35</v>
      </c>
    </row>
    <row r="188" spans="2:16" s="95" customFormat="1" ht="97.5" customHeight="1">
      <c r="B188" s="80">
        <v>180</v>
      </c>
      <c r="C188" s="85" t="s">
        <v>192</v>
      </c>
      <c r="D188" s="85" t="s">
        <v>102</v>
      </c>
      <c r="E188" s="85" t="s">
        <v>80</v>
      </c>
      <c r="F188" s="86" t="s">
        <v>254</v>
      </c>
      <c r="G188" s="84" t="s">
        <v>71</v>
      </c>
      <c r="H188" s="88">
        <v>45323</v>
      </c>
      <c r="I188" s="91">
        <v>45505</v>
      </c>
      <c r="J188" s="89">
        <v>60000</v>
      </c>
      <c r="K188" s="82">
        <v>1722</v>
      </c>
      <c r="L188" s="90">
        <v>3486.65</v>
      </c>
      <c r="M188" s="81">
        <v>1824</v>
      </c>
      <c r="N188" s="90">
        <v>25</v>
      </c>
      <c r="O188" s="82">
        <f t="shared" si="15"/>
        <v>7057.65</v>
      </c>
      <c r="P188" s="82">
        <f t="shared" si="16"/>
        <v>52942.35</v>
      </c>
    </row>
    <row r="189" spans="2:16" s="95" customFormat="1" ht="97.5" customHeight="1">
      <c r="B189" s="80">
        <v>181</v>
      </c>
      <c r="C189" s="85" t="s">
        <v>194</v>
      </c>
      <c r="D189" s="85" t="s">
        <v>102</v>
      </c>
      <c r="E189" s="85" t="s">
        <v>80</v>
      </c>
      <c r="F189" s="86" t="s">
        <v>254</v>
      </c>
      <c r="G189" s="84" t="s">
        <v>71</v>
      </c>
      <c r="H189" s="88">
        <v>45323</v>
      </c>
      <c r="I189" s="91">
        <v>45505</v>
      </c>
      <c r="J189" s="89">
        <v>70000</v>
      </c>
      <c r="K189" s="82">
        <v>2009</v>
      </c>
      <c r="L189" s="90">
        <v>5368.45</v>
      </c>
      <c r="M189" s="81">
        <v>2128</v>
      </c>
      <c r="N189" s="90">
        <v>125</v>
      </c>
      <c r="O189" s="82">
        <f t="shared" si="15"/>
        <v>9630.4500000000007</v>
      </c>
      <c r="P189" s="82">
        <f t="shared" si="16"/>
        <v>60369.55</v>
      </c>
    </row>
    <row r="190" spans="2:16" s="95" customFormat="1" ht="97.5" customHeight="1">
      <c r="B190" s="80">
        <v>182</v>
      </c>
      <c r="C190" s="85" t="s">
        <v>195</v>
      </c>
      <c r="D190" s="85" t="s">
        <v>102</v>
      </c>
      <c r="E190" s="85" t="s">
        <v>196</v>
      </c>
      <c r="F190" s="86" t="s">
        <v>254</v>
      </c>
      <c r="G190" s="84" t="s">
        <v>71</v>
      </c>
      <c r="H190" s="88">
        <v>45323</v>
      </c>
      <c r="I190" s="91">
        <v>45505</v>
      </c>
      <c r="J190" s="89">
        <v>50000</v>
      </c>
      <c r="K190" s="82">
        <v>1435</v>
      </c>
      <c r="L190" s="90">
        <v>1596.68</v>
      </c>
      <c r="M190" s="81">
        <v>1520</v>
      </c>
      <c r="N190" s="90">
        <v>1740.46</v>
      </c>
      <c r="O190" s="82">
        <f t="shared" si="15"/>
        <v>6292.14</v>
      </c>
      <c r="P190" s="82">
        <f t="shared" si="16"/>
        <v>43707.86</v>
      </c>
    </row>
    <row r="191" spans="2:16" s="95" customFormat="1" ht="97.5" customHeight="1">
      <c r="B191" s="80">
        <v>183</v>
      </c>
      <c r="C191" s="85" t="s">
        <v>212</v>
      </c>
      <c r="D191" s="85" t="s">
        <v>102</v>
      </c>
      <c r="E191" s="85" t="s">
        <v>196</v>
      </c>
      <c r="F191" s="86" t="s">
        <v>254</v>
      </c>
      <c r="G191" s="84" t="s">
        <v>71</v>
      </c>
      <c r="H191" s="88">
        <v>45231</v>
      </c>
      <c r="I191" s="88">
        <v>45413</v>
      </c>
      <c r="J191" s="89">
        <v>50000</v>
      </c>
      <c r="K191" s="82">
        <f t="shared" si="18"/>
        <v>1435</v>
      </c>
      <c r="L191" s="90">
        <v>1854</v>
      </c>
      <c r="M191" s="81">
        <f t="shared" si="17"/>
        <v>1520</v>
      </c>
      <c r="N191" s="90">
        <v>125</v>
      </c>
      <c r="O191" s="82">
        <f t="shared" ref="O191:O263" si="23">SUM(K191:N191)</f>
        <v>4934</v>
      </c>
      <c r="P191" s="82">
        <f t="shared" ref="P191:P263" si="24">J191-O191</f>
        <v>45066</v>
      </c>
    </row>
    <row r="192" spans="2:16" s="95" customFormat="1" ht="97.5" customHeight="1">
      <c r="B192" s="80">
        <v>184</v>
      </c>
      <c r="C192" s="85" t="s">
        <v>213</v>
      </c>
      <c r="D192" s="85" t="s">
        <v>102</v>
      </c>
      <c r="E192" s="85" t="s">
        <v>196</v>
      </c>
      <c r="F192" s="86" t="s">
        <v>254</v>
      </c>
      <c r="G192" s="84" t="s">
        <v>71</v>
      </c>
      <c r="H192" s="88">
        <v>45231</v>
      </c>
      <c r="I192" s="88">
        <v>45413</v>
      </c>
      <c r="J192" s="89">
        <v>40000</v>
      </c>
      <c r="K192" s="82">
        <v>1148</v>
      </c>
      <c r="L192" s="90">
        <v>185.33</v>
      </c>
      <c r="M192" s="81">
        <v>1216</v>
      </c>
      <c r="N192" s="90">
        <v>1740.46</v>
      </c>
      <c r="O192" s="82">
        <f t="shared" si="23"/>
        <v>4289.79</v>
      </c>
      <c r="P192" s="82">
        <f t="shared" si="24"/>
        <v>35710.21</v>
      </c>
    </row>
    <row r="193" spans="2:16" s="95" customFormat="1" ht="97.5" customHeight="1">
      <c r="B193" s="80">
        <v>185</v>
      </c>
      <c r="C193" s="85" t="s">
        <v>214</v>
      </c>
      <c r="D193" s="85" t="s">
        <v>102</v>
      </c>
      <c r="E193" s="85" t="s">
        <v>196</v>
      </c>
      <c r="F193" s="86" t="s">
        <v>254</v>
      </c>
      <c r="G193" s="84" t="s">
        <v>71</v>
      </c>
      <c r="H193" s="88">
        <v>45231</v>
      </c>
      <c r="I193" s="88">
        <v>45413</v>
      </c>
      <c r="J193" s="89">
        <v>50000</v>
      </c>
      <c r="K193" s="82">
        <f t="shared" si="18"/>
        <v>1435</v>
      </c>
      <c r="L193" s="90">
        <v>1854</v>
      </c>
      <c r="M193" s="81">
        <f t="shared" si="17"/>
        <v>1520</v>
      </c>
      <c r="N193" s="90">
        <v>125</v>
      </c>
      <c r="O193" s="82">
        <f t="shared" si="23"/>
        <v>4934</v>
      </c>
      <c r="P193" s="82">
        <f t="shared" si="24"/>
        <v>45066</v>
      </c>
    </row>
    <row r="194" spans="2:16" s="95" customFormat="1" ht="97.5" customHeight="1">
      <c r="B194" s="80">
        <v>186</v>
      </c>
      <c r="C194" s="85" t="s">
        <v>198</v>
      </c>
      <c r="D194" s="85" t="s">
        <v>102</v>
      </c>
      <c r="E194" s="85" t="s">
        <v>196</v>
      </c>
      <c r="F194" s="86" t="s">
        <v>254</v>
      </c>
      <c r="G194" s="84" t="s">
        <v>70</v>
      </c>
      <c r="H194" s="88">
        <v>45323</v>
      </c>
      <c r="I194" s="91">
        <v>45505</v>
      </c>
      <c r="J194" s="89">
        <v>40000</v>
      </c>
      <c r="K194" s="82">
        <f t="shared" si="18"/>
        <v>1148</v>
      </c>
      <c r="L194" s="90">
        <v>442.65</v>
      </c>
      <c r="M194" s="81">
        <f t="shared" si="17"/>
        <v>1216</v>
      </c>
      <c r="N194" s="90">
        <v>25</v>
      </c>
      <c r="O194" s="82">
        <f t="shared" si="23"/>
        <v>2831.65</v>
      </c>
      <c r="P194" s="82">
        <f t="shared" si="24"/>
        <v>37168.35</v>
      </c>
    </row>
    <row r="195" spans="2:16" s="95" customFormat="1" ht="97.5" customHeight="1">
      <c r="B195" s="80">
        <v>187</v>
      </c>
      <c r="C195" s="85" t="s">
        <v>199</v>
      </c>
      <c r="D195" s="85" t="s">
        <v>102</v>
      </c>
      <c r="E195" s="85" t="s">
        <v>196</v>
      </c>
      <c r="F195" s="86" t="s">
        <v>254</v>
      </c>
      <c r="G195" s="84" t="s">
        <v>71</v>
      </c>
      <c r="H195" s="88">
        <v>45323</v>
      </c>
      <c r="I195" s="91">
        <v>45505</v>
      </c>
      <c r="J195" s="89">
        <v>50000</v>
      </c>
      <c r="K195" s="82">
        <f t="shared" si="18"/>
        <v>1435</v>
      </c>
      <c r="L195" s="90">
        <v>1854</v>
      </c>
      <c r="M195" s="81">
        <f t="shared" si="17"/>
        <v>1520</v>
      </c>
      <c r="N195" s="90">
        <v>25</v>
      </c>
      <c r="O195" s="82">
        <f t="shared" si="23"/>
        <v>4834</v>
      </c>
      <c r="P195" s="82">
        <f t="shared" si="24"/>
        <v>45166</v>
      </c>
    </row>
    <row r="196" spans="2:16" s="95" customFormat="1" ht="97.5" customHeight="1">
      <c r="B196" s="80">
        <v>188</v>
      </c>
      <c r="C196" s="85" t="s">
        <v>201</v>
      </c>
      <c r="D196" s="85" t="s">
        <v>102</v>
      </c>
      <c r="E196" s="85" t="s">
        <v>200</v>
      </c>
      <c r="F196" s="86" t="s">
        <v>254</v>
      </c>
      <c r="G196" s="84" t="s">
        <v>71</v>
      </c>
      <c r="H196" s="88">
        <v>45323</v>
      </c>
      <c r="I196" s="91">
        <v>45505</v>
      </c>
      <c r="J196" s="89">
        <v>60000</v>
      </c>
      <c r="K196" s="82">
        <v>1722</v>
      </c>
      <c r="L196" s="90">
        <v>3486.65</v>
      </c>
      <c r="M196" s="81">
        <v>1824</v>
      </c>
      <c r="N196" s="90">
        <v>25</v>
      </c>
      <c r="O196" s="82">
        <f t="shared" si="23"/>
        <v>7057.65</v>
      </c>
      <c r="P196" s="82">
        <f t="shared" si="24"/>
        <v>52942.35</v>
      </c>
    </row>
    <row r="197" spans="2:16" s="83" customFormat="1" ht="97.5" customHeight="1">
      <c r="B197" s="80">
        <v>189</v>
      </c>
      <c r="C197" s="85" t="s">
        <v>25</v>
      </c>
      <c r="D197" s="85" t="s">
        <v>102</v>
      </c>
      <c r="E197" s="85" t="s">
        <v>26</v>
      </c>
      <c r="F197" s="86" t="s">
        <v>254</v>
      </c>
      <c r="G197" s="87" t="s">
        <v>70</v>
      </c>
      <c r="H197" s="92">
        <v>45323</v>
      </c>
      <c r="I197" s="92">
        <v>45505</v>
      </c>
      <c r="J197" s="89">
        <v>70000</v>
      </c>
      <c r="K197" s="82">
        <f>+J197*2.87%</f>
        <v>2009</v>
      </c>
      <c r="L197" s="90">
        <v>5368.48</v>
      </c>
      <c r="M197" s="81">
        <f>+J197*3.04%</f>
        <v>2128</v>
      </c>
      <c r="N197" s="90">
        <v>1407.32</v>
      </c>
      <c r="O197" s="82">
        <f t="shared" si="23"/>
        <v>10912.8</v>
      </c>
      <c r="P197" s="82">
        <f t="shared" si="24"/>
        <v>59087.199999999997</v>
      </c>
    </row>
    <row r="198" spans="2:16" s="83" customFormat="1" ht="97.5" customHeight="1">
      <c r="B198" s="80">
        <v>190</v>
      </c>
      <c r="C198" s="85" t="s">
        <v>405</v>
      </c>
      <c r="D198" s="85" t="s">
        <v>102</v>
      </c>
      <c r="E198" s="85" t="s">
        <v>200</v>
      </c>
      <c r="F198" s="86" t="s">
        <v>254</v>
      </c>
      <c r="G198" s="87" t="s">
        <v>71</v>
      </c>
      <c r="H198" s="104">
        <v>45271</v>
      </c>
      <c r="I198" s="92">
        <v>45454</v>
      </c>
      <c r="J198" s="89">
        <v>60000</v>
      </c>
      <c r="K198" s="82">
        <v>1722</v>
      </c>
      <c r="L198" s="90">
        <v>3486.65</v>
      </c>
      <c r="M198" s="81">
        <v>1824</v>
      </c>
      <c r="N198" s="90">
        <v>25</v>
      </c>
      <c r="O198" s="82">
        <f t="shared" si="23"/>
        <v>7057.65</v>
      </c>
      <c r="P198" s="82">
        <f t="shared" si="24"/>
        <v>52942.35</v>
      </c>
    </row>
    <row r="199" spans="2:16" s="83" customFormat="1" ht="114.75" customHeight="1">
      <c r="B199" s="80">
        <v>191</v>
      </c>
      <c r="C199" s="85" t="s">
        <v>99</v>
      </c>
      <c r="D199" s="85" t="s">
        <v>117</v>
      </c>
      <c r="E199" s="85" t="s">
        <v>121</v>
      </c>
      <c r="F199" s="86" t="s">
        <v>254</v>
      </c>
      <c r="G199" s="87" t="s">
        <v>71</v>
      </c>
      <c r="H199" s="91">
        <v>45261</v>
      </c>
      <c r="I199" s="91">
        <v>45444</v>
      </c>
      <c r="J199" s="89">
        <v>175000</v>
      </c>
      <c r="K199" s="82">
        <v>5022.5</v>
      </c>
      <c r="L199" s="90">
        <v>29318.45</v>
      </c>
      <c r="M199" s="81">
        <v>5320</v>
      </c>
      <c r="N199" s="90">
        <v>1740.46</v>
      </c>
      <c r="O199" s="82">
        <v>41401.410000000003</v>
      </c>
      <c r="P199" s="82">
        <v>133598.59</v>
      </c>
    </row>
    <row r="200" spans="2:16" s="83" customFormat="1" ht="114.75" customHeight="1">
      <c r="B200" s="80">
        <v>192</v>
      </c>
      <c r="C200" s="85" t="s">
        <v>294</v>
      </c>
      <c r="D200" s="85" t="s">
        <v>117</v>
      </c>
      <c r="E200" s="85" t="s">
        <v>295</v>
      </c>
      <c r="F200" s="86" t="s">
        <v>254</v>
      </c>
      <c r="G200" s="87" t="s">
        <v>71</v>
      </c>
      <c r="H200" s="88">
        <v>45352</v>
      </c>
      <c r="I200" s="88">
        <v>45536</v>
      </c>
      <c r="J200" s="89">
        <v>80000</v>
      </c>
      <c r="K200" s="82">
        <v>2296</v>
      </c>
      <c r="L200" s="90">
        <v>6972.07</v>
      </c>
      <c r="M200" s="81">
        <v>2432</v>
      </c>
      <c r="N200" s="90">
        <v>1740.46</v>
      </c>
      <c r="O200" s="82">
        <f t="shared" si="23"/>
        <v>13440.529999999999</v>
      </c>
      <c r="P200" s="82">
        <f t="shared" si="24"/>
        <v>66559.47</v>
      </c>
    </row>
    <row r="201" spans="2:16" s="98" customFormat="1" ht="114.75" customHeight="1">
      <c r="B201" s="80">
        <v>193</v>
      </c>
      <c r="C201" s="99" t="s">
        <v>61</v>
      </c>
      <c r="D201" s="99" t="s">
        <v>117</v>
      </c>
      <c r="E201" s="99" t="s">
        <v>111</v>
      </c>
      <c r="F201" s="86" t="s">
        <v>254</v>
      </c>
      <c r="G201" s="87" t="s">
        <v>71</v>
      </c>
      <c r="H201" s="92">
        <v>45234</v>
      </c>
      <c r="I201" s="92">
        <v>45416</v>
      </c>
      <c r="J201" s="89">
        <v>95000</v>
      </c>
      <c r="K201" s="82">
        <v>2726.5</v>
      </c>
      <c r="L201" s="90">
        <v>10929.24</v>
      </c>
      <c r="M201" s="81">
        <v>2888</v>
      </c>
      <c r="N201" s="90">
        <v>716.16</v>
      </c>
      <c r="O201" s="82">
        <f t="shared" si="23"/>
        <v>17259.899999999998</v>
      </c>
      <c r="P201" s="82">
        <f t="shared" si="24"/>
        <v>77740.100000000006</v>
      </c>
    </row>
    <row r="202" spans="2:16" s="83" customFormat="1" ht="114.75" customHeight="1">
      <c r="B202" s="80">
        <v>194</v>
      </c>
      <c r="C202" s="85" t="s">
        <v>52</v>
      </c>
      <c r="D202" s="85" t="s">
        <v>117</v>
      </c>
      <c r="E202" s="85" t="s">
        <v>34</v>
      </c>
      <c r="F202" s="86" t="s">
        <v>254</v>
      </c>
      <c r="G202" s="87" t="s">
        <v>71</v>
      </c>
      <c r="H202" s="91">
        <v>45261</v>
      </c>
      <c r="I202" s="91">
        <v>45444</v>
      </c>
      <c r="J202" s="89">
        <v>100000</v>
      </c>
      <c r="K202" s="82">
        <v>2870</v>
      </c>
      <c r="L202" s="90">
        <v>12105.44</v>
      </c>
      <c r="M202" s="81">
        <v>3040</v>
      </c>
      <c r="N202" s="90">
        <v>25</v>
      </c>
      <c r="O202" s="82">
        <v>18040.439999999999</v>
      </c>
      <c r="P202" s="82">
        <v>81959.56</v>
      </c>
    </row>
    <row r="203" spans="2:16" s="83" customFormat="1" ht="97.5" customHeight="1">
      <c r="B203" s="80">
        <v>195</v>
      </c>
      <c r="C203" s="85" t="s">
        <v>187</v>
      </c>
      <c r="D203" s="85" t="s">
        <v>117</v>
      </c>
      <c r="E203" s="85" t="s">
        <v>188</v>
      </c>
      <c r="F203" s="86" t="s">
        <v>254</v>
      </c>
      <c r="G203" s="87" t="s">
        <v>70</v>
      </c>
      <c r="H203" s="92">
        <v>45323</v>
      </c>
      <c r="I203" s="92">
        <v>45505</v>
      </c>
      <c r="J203" s="89">
        <v>45000</v>
      </c>
      <c r="K203" s="82">
        <f>+J203*2.87%</f>
        <v>1291.5</v>
      </c>
      <c r="L203" s="90">
        <v>1148.33</v>
      </c>
      <c r="M203" s="81">
        <f>+J203*3.04%</f>
        <v>1368</v>
      </c>
      <c r="N203" s="90">
        <v>125</v>
      </c>
      <c r="O203" s="82">
        <f>SUM(K203:N203)</f>
        <v>3932.83</v>
      </c>
      <c r="P203" s="82">
        <f>J203-O203</f>
        <v>41067.17</v>
      </c>
    </row>
    <row r="204" spans="2:16" s="83" customFormat="1" ht="114.75" customHeight="1">
      <c r="B204" s="80">
        <v>196</v>
      </c>
      <c r="C204" s="85" t="s">
        <v>433</v>
      </c>
      <c r="D204" s="85" t="s">
        <v>96</v>
      </c>
      <c r="E204" s="85" t="s">
        <v>434</v>
      </c>
      <c r="F204" s="86" t="s">
        <v>254</v>
      </c>
      <c r="G204" s="87" t="s">
        <v>70</v>
      </c>
      <c r="H204" s="91">
        <v>45238</v>
      </c>
      <c r="I204" s="91">
        <v>45420</v>
      </c>
      <c r="J204" s="89">
        <v>155000</v>
      </c>
      <c r="K204" s="82">
        <v>4448.5</v>
      </c>
      <c r="L204" s="90">
        <v>25042.81</v>
      </c>
      <c r="M204" s="81">
        <v>4712</v>
      </c>
      <c r="N204" s="90">
        <v>25</v>
      </c>
      <c r="O204" s="82">
        <f t="shared" si="23"/>
        <v>34228.31</v>
      </c>
      <c r="P204" s="82">
        <f t="shared" si="24"/>
        <v>120771.69</v>
      </c>
    </row>
    <row r="205" spans="2:16" s="83" customFormat="1" ht="97.5" customHeight="1">
      <c r="B205" s="80">
        <v>197</v>
      </c>
      <c r="C205" s="85" t="s">
        <v>95</v>
      </c>
      <c r="D205" s="85" t="s">
        <v>96</v>
      </c>
      <c r="E205" s="85" t="s">
        <v>181</v>
      </c>
      <c r="F205" s="86" t="s">
        <v>254</v>
      </c>
      <c r="G205" s="87" t="s">
        <v>70</v>
      </c>
      <c r="H205" s="88">
        <v>45277</v>
      </c>
      <c r="I205" s="88">
        <v>45460</v>
      </c>
      <c r="J205" s="89">
        <v>120000</v>
      </c>
      <c r="K205" s="82">
        <v>3444</v>
      </c>
      <c r="L205" s="90">
        <v>16381.07</v>
      </c>
      <c r="M205" s="81">
        <v>3648</v>
      </c>
      <c r="N205" s="90">
        <v>1740.46</v>
      </c>
      <c r="O205" s="82">
        <f t="shared" si="23"/>
        <v>25213.53</v>
      </c>
      <c r="P205" s="82">
        <f t="shared" si="24"/>
        <v>94786.47</v>
      </c>
    </row>
    <row r="206" spans="2:16" s="83" customFormat="1" ht="97.5" customHeight="1">
      <c r="B206" s="80">
        <v>198</v>
      </c>
      <c r="C206" s="85" t="s">
        <v>449</v>
      </c>
      <c r="D206" s="85" t="s">
        <v>96</v>
      </c>
      <c r="E206" s="85" t="s">
        <v>450</v>
      </c>
      <c r="F206" s="86" t="s">
        <v>254</v>
      </c>
      <c r="G206" s="87" t="s">
        <v>70</v>
      </c>
      <c r="H206" s="88">
        <v>45352</v>
      </c>
      <c r="I206" s="88">
        <v>45536</v>
      </c>
      <c r="J206" s="89">
        <v>120000</v>
      </c>
      <c r="K206" s="82">
        <v>3444</v>
      </c>
      <c r="L206" s="90">
        <v>16809.939999999999</v>
      </c>
      <c r="M206" s="81">
        <v>3648</v>
      </c>
      <c r="N206" s="90">
        <v>25</v>
      </c>
      <c r="O206" s="82">
        <f t="shared" si="23"/>
        <v>23926.94</v>
      </c>
      <c r="P206" s="82">
        <f t="shared" si="24"/>
        <v>96073.06</v>
      </c>
    </row>
    <row r="207" spans="2:16" s="83" customFormat="1" ht="97.5" customHeight="1">
      <c r="B207" s="80">
        <v>199</v>
      </c>
      <c r="C207" s="85" t="s">
        <v>158</v>
      </c>
      <c r="D207" s="85" t="s">
        <v>96</v>
      </c>
      <c r="E207" s="85" t="s">
        <v>237</v>
      </c>
      <c r="F207" s="86" t="s">
        <v>254</v>
      </c>
      <c r="G207" s="87" t="s">
        <v>70</v>
      </c>
      <c r="H207" s="92">
        <v>45274</v>
      </c>
      <c r="I207" s="92">
        <v>45457</v>
      </c>
      <c r="J207" s="89">
        <v>50000</v>
      </c>
      <c r="K207" s="82">
        <v>1435</v>
      </c>
      <c r="L207" s="90">
        <v>1854</v>
      </c>
      <c r="M207" s="81">
        <v>1520</v>
      </c>
      <c r="N207" s="90">
        <v>125</v>
      </c>
      <c r="O207" s="82">
        <v>4934</v>
      </c>
      <c r="P207" s="82">
        <v>45066</v>
      </c>
    </row>
    <row r="208" spans="2:16" s="83" customFormat="1" ht="97.5" customHeight="1">
      <c r="B208" s="80">
        <v>200</v>
      </c>
      <c r="C208" s="85" t="s">
        <v>207</v>
      </c>
      <c r="D208" s="85" t="s">
        <v>96</v>
      </c>
      <c r="E208" s="85" t="s">
        <v>203</v>
      </c>
      <c r="F208" s="86" t="s">
        <v>254</v>
      </c>
      <c r="G208" s="87" t="s">
        <v>70</v>
      </c>
      <c r="H208" s="92">
        <v>45231</v>
      </c>
      <c r="I208" s="92">
        <v>45413</v>
      </c>
      <c r="J208" s="89">
        <v>60000</v>
      </c>
      <c r="K208" s="82">
        <v>1722</v>
      </c>
      <c r="L208" s="90">
        <v>3486.65</v>
      </c>
      <c r="M208" s="81">
        <v>1824</v>
      </c>
      <c r="N208" s="90">
        <v>856.16</v>
      </c>
      <c r="O208" s="82">
        <v>7888.81</v>
      </c>
      <c r="P208" s="82">
        <v>52111.19</v>
      </c>
    </row>
    <row r="209" spans="2:17" s="83" customFormat="1" ht="97.5" customHeight="1">
      <c r="B209" s="80">
        <v>201</v>
      </c>
      <c r="C209" s="85" t="s">
        <v>395</v>
      </c>
      <c r="D209" s="85" t="s">
        <v>96</v>
      </c>
      <c r="E209" s="85" t="s">
        <v>237</v>
      </c>
      <c r="F209" s="86" t="s">
        <v>254</v>
      </c>
      <c r="G209" s="87" t="s">
        <v>71</v>
      </c>
      <c r="H209" s="91">
        <v>45352</v>
      </c>
      <c r="I209" s="91">
        <v>45536</v>
      </c>
      <c r="J209" s="89">
        <v>50000</v>
      </c>
      <c r="K209" s="82">
        <f t="shared" si="18"/>
        <v>1435</v>
      </c>
      <c r="L209" s="90">
        <v>1854</v>
      </c>
      <c r="M209" s="81">
        <f t="shared" si="17"/>
        <v>1520</v>
      </c>
      <c r="N209" s="90">
        <v>125</v>
      </c>
      <c r="O209" s="82">
        <f t="shared" si="23"/>
        <v>4934</v>
      </c>
      <c r="P209" s="82">
        <f t="shared" si="24"/>
        <v>45066</v>
      </c>
    </row>
    <row r="210" spans="2:17" s="83" customFormat="1" ht="97.5" customHeight="1">
      <c r="B210" s="80">
        <v>202</v>
      </c>
      <c r="C210" s="85" t="s">
        <v>396</v>
      </c>
      <c r="D210" s="85" t="s">
        <v>96</v>
      </c>
      <c r="E210" s="85" t="s">
        <v>237</v>
      </c>
      <c r="F210" s="86" t="s">
        <v>254</v>
      </c>
      <c r="G210" s="87" t="s">
        <v>70</v>
      </c>
      <c r="H210" s="91">
        <v>45352</v>
      </c>
      <c r="I210" s="91">
        <v>45536</v>
      </c>
      <c r="J210" s="89">
        <v>50000</v>
      </c>
      <c r="K210" s="82">
        <f t="shared" si="18"/>
        <v>1435</v>
      </c>
      <c r="L210" s="90">
        <v>1854</v>
      </c>
      <c r="M210" s="81">
        <f t="shared" si="17"/>
        <v>1520</v>
      </c>
      <c r="N210" s="90">
        <v>25</v>
      </c>
      <c r="O210" s="82">
        <f t="shared" si="23"/>
        <v>4834</v>
      </c>
      <c r="P210" s="82">
        <f t="shared" si="24"/>
        <v>45166</v>
      </c>
    </row>
    <row r="211" spans="2:17" s="83" customFormat="1" ht="97.5" customHeight="1">
      <c r="B211" s="80">
        <v>203</v>
      </c>
      <c r="C211" s="85" t="s">
        <v>397</v>
      </c>
      <c r="D211" s="85" t="s">
        <v>96</v>
      </c>
      <c r="E211" s="85" t="s">
        <v>398</v>
      </c>
      <c r="F211" s="86" t="s">
        <v>254</v>
      </c>
      <c r="G211" s="87" t="s">
        <v>70</v>
      </c>
      <c r="H211" s="91">
        <v>45352</v>
      </c>
      <c r="I211" s="91">
        <v>45536</v>
      </c>
      <c r="J211" s="89">
        <v>69663</v>
      </c>
      <c r="K211" s="82">
        <v>1999.33</v>
      </c>
      <c r="L211" s="90">
        <v>5305.03</v>
      </c>
      <c r="M211" s="81">
        <v>2117.7600000000002</v>
      </c>
      <c r="N211" s="90">
        <v>25</v>
      </c>
      <c r="O211" s="82">
        <v>9447.1200000000008</v>
      </c>
      <c r="P211" s="82">
        <v>60215.88</v>
      </c>
    </row>
    <row r="212" spans="2:17" s="83" customFormat="1" ht="97.5" customHeight="1">
      <c r="B212" s="80">
        <v>204</v>
      </c>
      <c r="C212" s="85" t="s">
        <v>406</v>
      </c>
      <c r="D212" s="85" t="s">
        <v>96</v>
      </c>
      <c r="E212" s="85" t="s">
        <v>203</v>
      </c>
      <c r="F212" s="86" t="s">
        <v>254</v>
      </c>
      <c r="G212" s="87" t="s">
        <v>71</v>
      </c>
      <c r="H212" s="91">
        <v>45271</v>
      </c>
      <c r="I212" s="91">
        <v>45454</v>
      </c>
      <c r="J212" s="89">
        <v>60000</v>
      </c>
      <c r="K212" s="82">
        <v>1722</v>
      </c>
      <c r="L212" s="90">
        <v>3486.65</v>
      </c>
      <c r="M212" s="81">
        <v>1824</v>
      </c>
      <c r="N212" s="90">
        <v>125</v>
      </c>
      <c r="O212" s="82">
        <f t="shared" si="23"/>
        <v>7157.65</v>
      </c>
      <c r="P212" s="82">
        <f t="shared" si="24"/>
        <v>52842.35</v>
      </c>
    </row>
    <row r="213" spans="2:17" s="83" customFormat="1" ht="97.5" customHeight="1">
      <c r="B213" s="80">
        <v>205</v>
      </c>
      <c r="C213" s="85" t="s">
        <v>27</v>
      </c>
      <c r="D213" s="85" t="s">
        <v>110</v>
      </c>
      <c r="E213" s="85" t="s">
        <v>441</v>
      </c>
      <c r="F213" s="86" t="s">
        <v>254</v>
      </c>
      <c r="G213" s="87" t="s">
        <v>70</v>
      </c>
      <c r="H213" s="91">
        <v>45261</v>
      </c>
      <c r="I213" s="91">
        <v>45444</v>
      </c>
      <c r="J213" s="89">
        <v>175000</v>
      </c>
      <c r="K213" s="82">
        <v>5022.5</v>
      </c>
      <c r="L213" s="90">
        <v>29747.31</v>
      </c>
      <c r="M213" s="81">
        <v>5320</v>
      </c>
      <c r="N213" s="90">
        <v>25</v>
      </c>
      <c r="O213" s="82">
        <v>40114.81</v>
      </c>
      <c r="P213" s="82">
        <v>134885.19</v>
      </c>
    </row>
    <row r="214" spans="2:17" s="83" customFormat="1" ht="97.5" customHeight="1">
      <c r="B214" s="80">
        <v>206</v>
      </c>
      <c r="C214" s="85" t="s">
        <v>130</v>
      </c>
      <c r="D214" s="85" t="s">
        <v>110</v>
      </c>
      <c r="E214" s="85" t="s">
        <v>63</v>
      </c>
      <c r="F214" s="86" t="s">
        <v>254</v>
      </c>
      <c r="G214" s="87" t="s">
        <v>70</v>
      </c>
      <c r="H214" s="91">
        <v>45261</v>
      </c>
      <c r="I214" s="91">
        <v>45444</v>
      </c>
      <c r="J214" s="89">
        <v>70000</v>
      </c>
      <c r="K214" s="82">
        <f t="shared" si="18"/>
        <v>2009</v>
      </c>
      <c r="L214" s="90">
        <v>5368.48</v>
      </c>
      <c r="M214" s="81">
        <f t="shared" si="17"/>
        <v>2128</v>
      </c>
      <c r="N214" s="90">
        <v>25</v>
      </c>
      <c r="O214" s="82">
        <f t="shared" si="23"/>
        <v>9530.48</v>
      </c>
      <c r="P214" s="82">
        <f t="shared" si="24"/>
        <v>60469.520000000004</v>
      </c>
    </row>
    <row r="215" spans="2:17" s="83" customFormat="1" ht="97.5" customHeight="1">
      <c r="B215" s="80">
        <v>207</v>
      </c>
      <c r="C215" s="85" t="s">
        <v>170</v>
      </c>
      <c r="D215" s="85" t="s">
        <v>110</v>
      </c>
      <c r="E215" s="85" t="s">
        <v>63</v>
      </c>
      <c r="F215" s="86" t="s">
        <v>254</v>
      </c>
      <c r="G215" s="87" t="s">
        <v>70</v>
      </c>
      <c r="H215" s="92">
        <v>45258</v>
      </c>
      <c r="I215" s="92">
        <v>45440</v>
      </c>
      <c r="J215" s="89">
        <v>60000</v>
      </c>
      <c r="K215" s="82">
        <f t="shared" si="18"/>
        <v>1722</v>
      </c>
      <c r="L215" s="90">
        <v>3486.68</v>
      </c>
      <c r="M215" s="81">
        <f t="shared" si="17"/>
        <v>1824</v>
      </c>
      <c r="N215" s="90">
        <v>125</v>
      </c>
      <c r="O215" s="82">
        <f t="shared" si="23"/>
        <v>7157.68</v>
      </c>
      <c r="P215" s="82">
        <f t="shared" si="24"/>
        <v>52842.32</v>
      </c>
    </row>
    <row r="216" spans="2:17" s="83" customFormat="1" ht="97.5" customHeight="1">
      <c r="B216" s="80">
        <v>208</v>
      </c>
      <c r="C216" s="99" t="s">
        <v>44</v>
      </c>
      <c r="D216" s="99" t="s">
        <v>110</v>
      </c>
      <c r="E216" s="99" t="s">
        <v>108</v>
      </c>
      <c r="F216" s="86" t="s">
        <v>254</v>
      </c>
      <c r="G216" s="87" t="s">
        <v>70</v>
      </c>
      <c r="H216" s="91">
        <v>45261</v>
      </c>
      <c r="I216" s="91">
        <v>45444</v>
      </c>
      <c r="J216" s="89">
        <v>130000</v>
      </c>
      <c r="K216" s="82">
        <v>3731</v>
      </c>
      <c r="L216" s="90">
        <v>19162.189999999999</v>
      </c>
      <c r="M216" s="81">
        <v>3952</v>
      </c>
      <c r="N216" s="90">
        <v>1775</v>
      </c>
      <c r="O216" s="82">
        <v>28620.19</v>
      </c>
      <c r="P216" s="82">
        <v>101379.81</v>
      </c>
    </row>
    <row r="217" spans="2:17" s="83" customFormat="1" ht="97.5" customHeight="1">
      <c r="B217" s="80">
        <v>209</v>
      </c>
      <c r="C217" s="85" t="s">
        <v>426</v>
      </c>
      <c r="D217" s="85" t="s">
        <v>110</v>
      </c>
      <c r="E217" s="85" t="s">
        <v>19</v>
      </c>
      <c r="F217" s="86" t="s">
        <v>254</v>
      </c>
      <c r="G217" s="87" t="s">
        <v>70</v>
      </c>
      <c r="H217" s="92">
        <v>45294</v>
      </c>
      <c r="I217" s="92">
        <v>45476</v>
      </c>
      <c r="J217" s="89">
        <v>70000</v>
      </c>
      <c r="K217" s="82">
        <v>2009</v>
      </c>
      <c r="L217" s="90">
        <v>5368.45</v>
      </c>
      <c r="M217" s="81">
        <v>2128</v>
      </c>
      <c r="N217" s="90">
        <v>25</v>
      </c>
      <c r="O217" s="82">
        <f t="shared" si="23"/>
        <v>9530.4500000000007</v>
      </c>
      <c r="P217" s="82">
        <f t="shared" si="24"/>
        <v>60469.55</v>
      </c>
    </row>
    <row r="218" spans="2:17" s="83" customFormat="1" ht="97.5" customHeight="1">
      <c r="B218" s="80">
        <v>210</v>
      </c>
      <c r="C218" s="85" t="s">
        <v>21</v>
      </c>
      <c r="D218" s="85" t="s">
        <v>110</v>
      </c>
      <c r="E218" s="85" t="s">
        <v>63</v>
      </c>
      <c r="F218" s="86" t="s">
        <v>254</v>
      </c>
      <c r="G218" s="87" t="s">
        <v>70</v>
      </c>
      <c r="H218" s="92">
        <v>45232</v>
      </c>
      <c r="I218" s="92">
        <v>45414</v>
      </c>
      <c r="J218" s="89">
        <v>60000</v>
      </c>
      <c r="K218" s="82">
        <f t="shared" si="18"/>
        <v>1722</v>
      </c>
      <c r="L218" s="90">
        <v>3486.68</v>
      </c>
      <c r="M218" s="81">
        <f t="shared" si="17"/>
        <v>1824</v>
      </c>
      <c r="N218" s="90">
        <v>25</v>
      </c>
      <c r="O218" s="82">
        <f t="shared" si="23"/>
        <v>7057.68</v>
      </c>
      <c r="P218" s="82">
        <f t="shared" si="24"/>
        <v>52942.32</v>
      </c>
    </row>
    <row r="219" spans="2:17" s="83" customFormat="1" ht="97.5" customHeight="1">
      <c r="B219" s="80">
        <v>211</v>
      </c>
      <c r="C219" s="94" t="s">
        <v>88</v>
      </c>
      <c r="D219" s="85" t="s">
        <v>110</v>
      </c>
      <c r="E219" s="94" t="s">
        <v>24</v>
      </c>
      <c r="F219" s="86" t="s">
        <v>254</v>
      </c>
      <c r="G219" s="87" t="s">
        <v>70</v>
      </c>
      <c r="H219" s="92">
        <v>45271</v>
      </c>
      <c r="I219" s="92">
        <v>45454</v>
      </c>
      <c r="J219" s="89">
        <v>70000</v>
      </c>
      <c r="K219" s="82">
        <v>2009</v>
      </c>
      <c r="L219" s="90">
        <v>5025.3599999999997</v>
      </c>
      <c r="M219" s="81">
        <v>2128</v>
      </c>
      <c r="N219" s="90">
        <v>2431.62</v>
      </c>
      <c r="O219" s="82">
        <f t="shared" si="23"/>
        <v>11593.98</v>
      </c>
      <c r="P219" s="82">
        <f t="shared" si="24"/>
        <v>58406.020000000004</v>
      </c>
      <c r="Q219" s="83" t="s">
        <v>299</v>
      </c>
    </row>
    <row r="220" spans="2:17" s="83" customFormat="1" ht="97.5" customHeight="1">
      <c r="B220" s="80">
        <v>212</v>
      </c>
      <c r="C220" s="85" t="s">
        <v>103</v>
      </c>
      <c r="D220" s="85" t="s">
        <v>110</v>
      </c>
      <c r="E220" s="85" t="s">
        <v>22</v>
      </c>
      <c r="F220" s="86" t="s">
        <v>254</v>
      </c>
      <c r="G220" s="87" t="s">
        <v>70</v>
      </c>
      <c r="H220" s="92">
        <v>45323</v>
      </c>
      <c r="I220" s="92">
        <v>45505</v>
      </c>
      <c r="J220" s="89">
        <v>50000</v>
      </c>
      <c r="K220" s="82">
        <f>+J220*2.87%</f>
        <v>1435</v>
      </c>
      <c r="L220" s="90">
        <v>1854</v>
      </c>
      <c r="M220" s="81">
        <f t="shared" ref="M220:M304" si="25">+J220*3.04%</f>
        <v>1520</v>
      </c>
      <c r="N220" s="90">
        <v>25</v>
      </c>
      <c r="O220" s="82">
        <f t="shared" si="23"/>
        <v>4834</v>
      </c>
      <c r="P220" s="82">
        <f t="shared" si="24"/>
        <v>45166</v>
      </c>
    </row>
    <row r="221" spans="2:17" s="83" customFormat="1" ht="97.5" customHeight="1">
      <c r="B221" s="80">
        <v>213</v>
      </c>
      <c r="C221" s="94" t="s">
        <v>343</v>
      </c>
      <c r="D221" s="85" t="s">
        <v>110</v>
      </c>
      <c r="E221" s="94" t="s">
        <v>344</v>
      </c>
      <c r="F221" s="86" t="s">
        <v>254</v>
      </c>
      <c r="G221" s="87" t="s">
        <v>70</v>
      </c>
      <c r="H221" s="88">
        <v>45352</v>
      </c>
      <c r="I221" s="88">
        <v>45536</v>
      </c>
      <c r="J221" s="89">
        <v>130000</v>
      </c>
      <c r="K221" s="82">
        <f>+J221*2.87%</f>
        <v>3731</v>
      </c>
      <c r="L221" s="90">
        <v>19162.12</v>
      </c>
      <c r="M221" s="81">
        <f t="shared" si="25"/>
        <v>3952</v>
      </c>
      <c r="N221" s="90">
        <v>25</v>
      </c>
      <c r="O221" s="82">
        <f t="shared" si="23"/>
        <v>26870.12</v>
      </c>
      <c r="P221" s="82">
        <f t="shared" si="24"/>
        <v>103129.88</v>
      </c>
    </row>
    <row r="222" spans="2:17" s="83" customFormat="1" ht="97.5" customHeight="1">
      <c r="B222" s="80">
        <v>214</v>
      </c>
      <c r="C222" s="94" t="s">
        <v>282</v>
      </c>
      <c r="D222" s="85" t="s">
        <v>110</v>
      </c>
      <c r="E222" s="94" t="s">
        <v>186</v>
      </c>
      <c r="F222" s="86" t="s">
        <v>254</v>
      </c>
      <c r="G222" s="87" t="s">
        <v>71</v>
      </c>
      <c r="H222" s="88">
        <v>45352</v>
      </c>
      <c r="I222" s="88">
        <v>45536</v>
      </c>
      <c r="J222" s="89">
        <v>70000</v>
      </c>
      <c r="K222" s="82">
        <v>2009</v>
      </c>
      <c r="L222" s="90">
        <v>5368.48</v>
      </c>
      <c r="M222" s="81">
        <f t="shared" si="25"/>
        <v>2128</v>
      </c>
      <c r="N222" s="90">
        <v>25</v>
      </c>
      <c r="O222" s="82">
        <f t="shared" si="23"/>
        <v>9530.48</v>
      </c>
      <c r="P222" s="82">
        <f t="shared" si="24"/>
        <v>60469.520000000004</v>
      </c>
    </row>
    <row r="223" spans="2:17" s="95" customFormat="1" ht="97.5" customHeight="1">
      <c r="B223" s="80">
        <v>215</v>
      </c>
      <c r="C223" s="85" t="s">
        <v>13</v>
      </c>
      <c r="D223" s="85" t="s">
        <v>110</v>
      </c>
      <c r="E223" s="85" t="s">
        <v>11</v>
      </c>
      <c r="F223" s="86" t="s">
        <v>254</v>
      </c>
      <c r="G223" s="87" t="s">
        <v>70</v>
      </c>
      <c r="H223" s="88">
        <v>45271</v>
      </c>
      <c r="I223" s="88">
        <v>45454</v>
      </c>
      <c r="J223" s="89">
        <v>40000</v>
      </c>
      <c r="K223" s="82">
        <v>1148</v>
      </c>
      <c r="L223" s="90">
        <v>354.12</v>
      </c>
      <c r="M223" s="81">
        <v>1216</v>
      </c>
      <c r="N223" s="90">
        <v>25</v>
      </c>
      <c r="O223" s="82">
        <v>2743.12</v>
      </c>
      <c r="P223" s="82">
        <v>37256.879999999997</v>
      </c>
    </row>
    <row r="224" spans="2:17" s="95" customFormat="1" ht="97.5" customHeight="1">
      <c r="B224" s="80">
        <v>216</v>
      </c>
      <c r="C224" s="85" t="s">
        <v>336</v>
      </c>
      <c r="D224" s="85" t="s">
        <v>115</v>
      </c>
      <c r="E224" s="85" t="s">
        <v>337</v>
      </c>
      <c r="F224" s="86" t="s">
        <v>254</v>
      </c>
      <c r="G224" s="87" t="s">
        <v>70</v>
      </c>
      <c r="H224" s="88">
        <v>45292</v>
      </c>
      <c r="I224" s="88">
        <v>45474</v>
      </c>
      <c r="J224" s="89">
        <v>155000</v>
      </c>
      <c r="K224" s="82">
        <v>4448.5</v>
      </c>
      <c r="L224" s="90">
        <v>25042.81</v>
      </c>
      <c r="M224" s="81">
        <v>4712</v>
      </c>
      <c r="N224" s="90">
        <v>25</v>
      </c>
      <c r="O224" s="82">
        <v>34228.31</v>
      </c>
      <c r="P224" s="82">
        <v>120771.69</v>
      </c>
    </row>
    <row r="225" spans="2:16" s="83" customFormat="1" ht="97.5" customHeight="1">
      <c r="B225" s="80">
        <v>217</v>
      </c>
      <c r="C225" s="85" t="s">
        <v>463</v>
      </c>
      <c r="D225" s="85" t="s">
        <v>115</v>
      </c>
      <c r="E225" s="85" t="s">
        <v>226</v>
      </c>
      <c r="F225" s="86" t="s">
        <v>254</v>
      </c>
      <c r="G225" s="84" t="s">
        <v>70</v>
      </c>
      <c r="H225" s="88">
        <v>45352</v>
      </c>
      <c r="I225" s="88">
        <v>45536</v>
      </c>
      <c r="J225" s="89">
        <v>125000</v>
      </c>
      <c r="K225" s="82">
        <v>3587.5</v>
      </c>
      <c r="L225" s="90">
        <v>17986.060000000001</v>
      </c>
      <c r="M225" s="81">
        <v>3800</v>
      </c>
      <c r="N225" s="90">
        <v>25</v>
      </c>
      <c r="O225" s="82">
        <v>25398.560000000001</v>
      </c>
      <c r="P225" s="82">
        <v>99601.44</v>
      </c>
    </row>
    <row r="226" spans="2:16" s="83" customFormat="1" ht="97.5" customHeight="1">
      <c r="B226" s="80">
        <v>218</v>
      </c>
      <c r="C226" s="85" t="s">
        <v>189</v>
      </c>
      <c r="D226" s="85" t="s">
        <v>115</v>
      </c>
      <c r="E226" s="85" t="s">
        <v>239</v>
      </c>
      <c r="F226" s="86" t="s">
        <v>254</v>
      </c>
      <c r="G226" s="87" t="s">
        <v>71</v>
      </c>
      <c r="H226" s="92">
        <v>45292</v>
      </c>
      <c r="I226" s="92">
        <v>45474</v>
      </c>
      <c r="J226" s="89">
        <v>45000</v>
      </c>
      <c r="K226" s="82">
        <f t="shared" ref="K226:K285" si="26">+J226*2.87%</f>
        <v>1291.5</v>
      </c>
      <c r="L226" s="90">
        <v>1148.33</v>
      </c>
      <c r="M226" s="81">
        <f t="shared" si="25"/>
        <v>1368</v>
      </c>
      <c r="N226" s="90">
        <v>25</v>
      </c>
      <c r="O226" s="82">
        <f t="shared" si="23"/>
        <v>3832.83</v>
      </c>
      <c r="P226" s="82">
        <f t="shared" si="24"/>
        <v>41167.17</v>
      </c>
    </row>
    <row r="227" spans="2:16" s="83" customFormat="1" ht="97.5" customHeight="1">
      <c r="B227" s="80">
        <v>219</v>
      </c>
      <c r="C227" s="97" t="s">
        <v>370</v>
      </c>
      <c r="D227" s="85" t="s">
        <v>115</v>
      </c>
      <c r="E227" s="85" t="s">
        <v>371</v>
      </c>
      <c r="F227" s="86" t="s">
        <v>254</v>
      </c>
      <c r="G227" s="87" t="s">
        <v>70</v>
      </c>
      <c r="H227" s="88">
        <v>45352</v>
      </c>
      <c r="I227" s="88">
        <v>45536</v>
      </c>
      <c r="J227" s="89">
        <v>80000</v>
      </c>
      <c r="K227" s="82">
        <v>2296</v>
      </c>
      <c r="L227" s="90">
        <v>6972.07</v>
      </c>
      <c r="M227" s="81">
        <v>2432</v>
      </c>
      <c r="N227" s="90">
        <v>1740.46</v>
      </c>
      <c r="O227" s="82">
        <f>SUM(K227:N227)</f>
        <v>13440.529999999999</v>
      </c>
      <c r="P227" s="82">
        <f>J227-O227</f>
        <v>66559.47</v>
      </c>
    </row>
    <row r="228" spans="2:16" s="98" customFormat="1" ht="97.5" customHeight="1">
      <c r="B228" s="80">
        <v>220</v>
      </c>
      <c r="C228" s="99" t="s">
        <v>180</v>
      </c>
      <c r="D228" s="99" t="s">
        <v>115</v>
      </c>
      <c r="E228" s="99" t="s">
        <v>28</v>
      </c>
      <c r="F228" s="86" t="s">
        <v>254</v>
      </c>
      <c r="G228" s="87" t="s">
        <v>71</v>
      </c>
      <c r="H228" s="92">
        <v>45231</v>
      </c>
      <c r="I228" s="92">
        <v>45413</v>
      </c>
      <c r="J228" s="89">
        <v>70000</v>
      </c>
      <c r="K228" s="82">
        <v>2009</v>
      </c>
      <c r="L228" s="90">
        <v>5368.45</v>
      </c>
      <c r="M228" s="81">
        <v>2128</v>
      </c>
      <c r="N228" s="90">
        <v>25</v>
      </c>
      <c r="O228" s="82">
        <f t="shared" si="23"/>
        <v>9530.4500000000007</v>
      </c>
      <c r="P228" s="82">
        <f t="shared" si="24"/>
        <v>60469.55</v>
      </c>
    </row>
    <row r="229" spans="2:16" s="98" customFormat="1" ht="97.5" customHeight="1">
      <c r="B229" s="80">
        <v>221</v>
      </c>
      <c r="C229" s="99" t="s">
        <v>464</v>
      </c>
      <c r="D229" s="99" t="s">
        <v>115</v>
      </c>
      <c r="E229" s="99" t="s">
        <v>28</v>
      </c>
      <c r="F229" s="86" t="s">
        <v>254</v>
      </c>
      <c r="G229" s="87" t="s">
        <v>71</v>
      </c>
      <c r="H229" s="92">
        <v>45407</v>
      </c>
      <c r="I229" s="92">
        <v>45590</v>
      </c>
      <c r="J229" s="89">
        <v>80000</v>
      </c>
      <c r="K229" s="82">
        <v>2296</v>
      </c>
      <c r="L229" s="90">
        <v>7400.94</v>
      </c>
      <c r="M229" s="81">
        <v>2432</v>
      </c>
      <c r="N229" s="90">
        <v>3525</v>
      </c>
      <c r="O229" s="82">
        <v>15653.94</v>
      </c>
      <c r="P229" s="82">
        <v>64346.06</v>
      </c>
    </row>
    <row r="230" spans="2:16" s="98" customFormat="1" ht="97.5" customHeight="1">
      <c r="B230" s="80">
        <v>222</v>
      </c>
      <c r="C230" s="99" t="s">
        <v>291</v>
      </c>
      <c r="D230" s="99" t="s">
        <v>115</v>
      </c>
      <c r="E230" s="99" t="s">
        <v>418</v>
      </c>
      <c r="F230" s="86" t="s">
        <v>254</v>
      </c>
      <c r="G230" s="87" t="s">
        <v>70</v>
      </c>
      <c r="H230" s="92">
        <v>45231</v>
      </c>
      <c r="I230" s="92">
        <v>45413</v>
      </c>
      <c r="J230" s="89">
        <v>120000</v>
      </c>
      <c r="K230" s="82">
        <f t="shared" si="26"/>
        <v>3444</v>
      </c>
      <c r="L230" s="90">
        <v>16809.87</v>
      </c>
      <c r="M230" s="81">
        <f t="shared" si="25"/>
        <v>3648</v>
      </c>
      <c r="N230" s="90">
        <v>25</v>
      </c>
      <c r="O230" s="82">
        <f t="shared" si="23"/>
        <v>23926.87</v>
      </c>
      <c r="P230" s="82">
        <f t="shared" si="24"/>
        <v>96073.13</v>
      </c>
    </row>
    <row r="231" spans="2:16" s="83" customFormat="1" ht="97.5" customHeight="1">
      <c r="B231" s="80">
        <v>223</v>
      </c>
      <c r="C231" s="97" t="s">
        <v>366</v>
      </c>
      <c r="D231" s="99" t="s">
        <v>115</v>
      </c>
      <c r="E231" s="85" t="s">
        <v>226</v>
      </c>
      <c r="F231" s="86" t="s">
        <v>254</v>
      </c>
      <c r="G231" s="87" t="s">
        <v>71</v>
      </c>
      <c r="H231" s="88">
        <v>45352</v>
      </c>
      <c r="I231" s="88">
        <v>45536</v>
      </c>
      <c r="J231" s="89">
        <v>100000</v>
      </c>
      <c r="K231" s="82">
        <v>2870</v>
      </c>
      <c r="L231" s="90">
        <v>12105.44</v>
      </c>
      <c r="M231" s="81">
        <v>3040</v>
      </c>
      <c r="N231" s="90">
        <v>816.16</v>
      </c>
      <c r="O231" s="82">
        <v>18831.599999999999</v>
      </c>
      <c r="P231" s="82">
        <v>81168.399999999994</v>
      </c>
    </row>
    <row r="232" spans="2:16" s="83" customFormat="1" ht="97.5" customHeight="1">
      <c r="B232" s="80">
        <v>224</v>
      </c>
      <c r="C232" s="85" t="s">
        <v>307</v>
      </c>
      <c r="D232" s="85" t="s">
        <v>115</v>
      </c>
      <c r="E232" s="99" t="s">
        <v>292</v>
      </c>
      <c r="F232" s="86" t="s">
        <v>254</v>
      </c>
      <c r="G232" s="87" t="s">
        <v>70</v>
      </c>
      <c r="H232" s="92">
        <v>45301</v>
      </c>
      <c r="I232" s="92">
        <v>45483</v>
      </c>
      <c r="J232" s="89">
        <v>60000</v>
      </c>
      <c r="K232" s="82">
        <f t="shared" si="26"/>
        <v>1722</v>
      </c>
      <c r="L232" s="90">
        <v>3486.68</v>
      </c>
      <c r="M232" s="81">
        <f t="shared" si="25"/>
        <v>1824</v>
      </c>
      <c r="N232" s="90">
        <v>1507.32</v>
      </c>
      <c r="O232" s="82">
        <f t="shared" si="23"/>
        <v>8540</v>
      </c>
      <c r="P232" s="82">
        <f t="shared" si="24"/>
        <v>51460</v>
      </c>
    </row>
    <row r="233" spans="2:16" s="83" customFormat="1" ht="97.5" customHeight="1">
      <c r="B233" s="80">
        <v>225</v>
      </c>
      <c r="C233" s="85" t="s">
        <v>399</v>
      </c>
      <c r="D233" s="85" t="s">
        <v>115</v>
      </c>
      <c r="E233" s="85" t="s">
        <v>362</v>
      </c>
      <c r="F233" s="86" t="s">
        <v>254</v>
      </c>
      <c r="G233" s="87" t="s">
        <v>71</v>
      </c>
      <c r="H233" s="92">
        <v>45231</v>
      </c>
      <c r="I233" s="92">
        <v>45413</v>
      </c>
      <c r="J233" s="89">
        <v>50000</v>
      </c>
      <c r="K233" s="82">
        <f t="shared" si="26"/>
        <v>1435</v>
      </c>
      <c r="L233" s="90">
        <v>1854</v>
      </c>
      <c r="M233" s="81">
        <f t="shared" si="25"/>
        <v>1520</v>
      </c>
      <c r="N233" s="90">
        <v>25</v>
      </c>
      <c r="O233" s="82">
        <f t="shared" si="23"/>
        <v>4834</v>
      </c>
      <c r="P233" s="82">
        <f t="shared" si="24"/>
        <v>45166</v>
      </c>
    </row>
    <row r="234" spans="2:16" s="83" customFormat="1" ht="111" customHeight="1">
      <c r="B234" s="80">
        <v>226</v>
      </c>
      <c r="C234" s="85" t="s">
        <v>400</v>
      </c>
      <c r="D234" s="85" t="s">
        <v>115</v>
      </c>
      <c r="E234" s="85" t="s">
        <v>401</v>
      </c>
      <c r="F234" s="86" t="s">
        <v>254</v>
      </c>
      <c r="G234" s="87" t="s">
        <v>71</v>
      </c>
      <c r="H234" s="92">
        <v>45231</v>
      </c>
      <c r="I234" s="92">
        <v>45413</v>
      </c>
      <c r="J234" s="89">
        <v>130000</v>
      </c>
      <c r="K234" s="82">
        <v>3731</v>
      </c>
      <c r="L234" s="90">
        <v>19162.189999999999</v>
      </c>
      <c r="M234" s="81">
        <v>3952</v>
      </c>
      <c r="N234" s="90">
        <v>25</v>
      </c>
      <c r="O234" s="82">
        <v>26870.19</v>
      </c>
      <c r="P234" s="82">
        <v>103129.81</v>
      </c>
    </row>
    <row r="235" spans="2:16" s="83" customFormat="1" ht="111" customHeight="1">
      <c r="B235" s="80">
        <v>227</v>
      </c>
      <c r="C235" s="85" t="s">
        <v>410</v>
      </c>
      <c r="D235" s="85" t="s">
        <v>115</v>
      </c>
      <c r="E235" s="85" t="s">
        <v>411</v>
      </c>
      <c r="F235" s="86" t="s">
        <v>254</v>
      </c>
      <c r="G235" s="87" t="s">
        <v>71</v>
      </c>
      <c r="H235" s="92">
        <v>45271</v>
      </c>
      <c r="I235" s="92">
        <v>45454</v>
      </c>
      <c r="J235" s="89">
        <v>100000</v>
      </c>
      <c r="K235" s="82">
        <v>2870</v>
      </c>
      <c r="L235" s="90">
        <v>12105.44</v>
      </c>
      <c r="M235" s="81">
        <v>3040</v>
      </c>
      <c r="N235" s="90">
        <v>25</v>
      </c>
      <c r="O235" s="82">
        <f t="shared" si="23"/>
        <v>18040.440000000002</v>
      </c>
      <c r="P235" s="82">
        <f t="shared" si="24"/>
        <v>81959.56</v>
      </c>
    </row>
    <row r="236" spans="2:16" s="83" customFormat="1" ht="97.5" customHeight="1">
      <c r="B236" s="80">
        <v>228</v>
      </c>
      <c r="C236" s="97" t="s">
        <v>368</v>
      </c>
      <c r="D236" s="85" t="s">
        <v>369</v>
      </c>
      <c r="E236" s="85" t="s">
        <v>226</v>
      </c>
      <c r="F236" s="86" t="s">
        <v>254</v>
      </c>
      <c r="G236" s="87" t="s">
        <v>70</v>
      </c>
      <c r="H236" s="91">
        <v>45352</v>
      </c>
      <c r="I236" s="91">
        <v>45536</v>
      </c>
      <c r="J236" s="89">
        <v>100000</v>
      </c>
      <c r="K236" s="82">
        <v>2870</v>
      </c>
      <c r="L236" s="90">
        <v>12105.44</v>
      </c>
      <c r="M236" s="81">
        <v>3040</v>
      </c>
      <c r="N236" s="90">
        <v>25</v>
      </c>
      <c r="O236" s="82">
        <v>18040.439999999999</v>
      </c>
      <c r="P236" s="82">
        <v>81959.56</v>
      </c>
    </row>
    <row r="237" spans="2:16" s="83" customFormat="1" ht="97.5" customHeight="1">
      <c r="B237" s="80">
        <v>229</v>
      </c>
      <c r="C237" s="97" t="s">
        <v>431</v>
      </c>
      <c r="D237" s="85" t="s">
        <v>369</v>
      </c>
      <c r="E237" s="85" t="s">
        <v>375</v>
      </c>
      <c r="F237" s="86" t="s">
        <v>254</v>
      </c>
      <c r="G237" s="87" t="s">
        <v>71</v>
      </c>
      <c r="H237" s="91">
        <v>45327</v>
      </c>
      <c r="I237" s="91">
        <v>45509</v>
      </c>
      <c r="J237" s="89">
        <v>50000</v>
      </c>
      <c r="K237" s="82">
        <v>1435</v>
      </c>
      <c r="L237" s="90">
        <v>1854</v>
      </c>
      <c r="M237" s="81">
        <v>1520</v>
      </c>
      <c r="N237" s="90">
        <v>25</v>
      </c>
      <c r="O237" s="82">
        <f>SUM(K237:N237)</f>
        <v>4834</v>
      </c>
      <c r="P237" s="82">
        <f>J237-O237</f>
        <v>45166</v>
      </c>
    </row>
    <row r="238" spans="2:16" s="83" customFormat="1" ht="97.5" customHeight="1">
      <c r="B238" s="80">
        <v>230</v>
      </c>
      <c r="C238" s="85" t="s">
        <v>339</v>
      </c>
      <c r="D238" s="85" t="s">
        <v>369</v>
      </c>
      <c r="E238" s="85" t="s">
        <v>242</v>
      </c>
      <c r="F238" s="86" t="s">
        <v>254</v>
      </c>
      <c r="G238" s="87" t="s">
        <v>70</v>
      </c>
      <c r="H238" s="92">
        <v>45343</v>
      </c>
      <c r="I238" s="92">
        <v>45525</v>
      </c>
      <c r="J238" s="89">
        <v>50000</v>
      </c>
      <c r="K238" s="82">
        <f>+J238*2.87%</f>
        <v>1435</v>
      </c>
      <c r="L238" s="90">
        <v>1854</v>
      </c>
      <c r="M238" s="81">
        <f>+J238*3.04%</f>
        <v>1520</v>
      </c>
      <c r="N238" s="90">
        <v>25</v>
      </c>
      <c r="O238" s="82">
        <f>SUM(K238:N238)</f>
        <v>4834</v>
      </c>
      <c r="P238" s="82">
        <f>J238-O238</f>
        <v>45166</v>
      </c>
    </row>
    <row r="239" spans="2:16" s="83" customFormat="1" ht="111" customHeight="1">
      <c r="B239" s="80">
        <v>231</v>
      </c>
      <c r="C239" s="85" t="s">
        <v>437</v>
      </c>
      <c r="D239" s="85" t="s">
        <v>417</v>
      </c>
      <c r="E239" s="85" t="s">
        <v>375</v>
      </c>
      <c r="F239" s="86" t="s">
        <v>254</v>
      </c>
      <c r="G239" s="87" t="s">
        <v>71</v>
      </c>
      <c r="H239" s="92">
        <v>45306</v>
      </c>
      <c r="I239" s="92">
        <v>45488</v>
      </c>
      <c r="J239" s="89">
        <v>40000</v>
      </c>
      <c r="K239" s="82">
        <v>1148</v>
      </c>
      <c r="L239" s="90">
        <v>442.65</v>
      </c>
      <c r="M239" s="81">
        <v>1216</v>
      </c>
      <c r="N239" s="90">
        <v>25</v>
      </c>
      <c r="O239" s="82">
        <f t="shared" si="23"/>
        <v>2831.65</v>
      </c>
      <c r="P239" s="82">
        <f t="shared" si="24"/>
        <v>37168.35</v>
      </c>
    </row>
    <row r="240" spans="2:16" s="83" customFormat="1" ht="111" customHeight="1">
      <c r="B240" s="80">
        <v>232</v>
      </c>
      <c r="C240" s="85" t="s">
        <v>416</v>
      </c>
      <c r="D240" s="85" t="s">
        <v>417</v>
      </c>
      <c r="E240" s="85" t="s">
        <v>375</v>
      </c>
      <c r="F240" s="86" t="s">
        <v>254</v>
      </c>
      <c r="G240" s="87" t="s">
        <v>71</v>
      </c>
      <c r="H240" s="92">
        <v>45261</v>
      </c>
      <c r="I240" s="92">
        <v>45444</v>
      </c>
      <c r="J240" s="89">
        <v>50000</v>
      </c>
      <c r="K240" s="82">
        <f t="shared" si="26"/>
        <v>1435</v>
      </c>
      <c r="L240" s="90">
        <v>1854</v>
      </c>
      <c r="M240" s="81">
        <f t="shared" si="25"/>
        <v>1520</v>
      </c>
      <c r="N240" s="90">
        <v>25</v>
      </c>
      <c r="O240" s="82">
        <f t="shared" si="23"/>
        <v>4834</v>
      </c>
      <c r="P240" s="82">
        <f t="shared" si="24"/>
        <v>45166</v>
      </c>
    </row>
    <row r="241" spans="2:16" s="83" customFormat="1" ht="111" customHeight="1">
      <c r="B241" s="80">
        <v>233</v>
      </c>
      <c r="C241" s="85" t="s">
        <v>459</v>
      </c>
      <c r="D241" s="85" t="s">
        <v>98</v>
      </c>
      <c r="E241" s="85" t="s">
        <v>460</v>
      </c>
      <c r="F241" s="86" t="s">
        <v>254</v>
      </c>
      <c r="G241" s="87" t="s">
        <v>71</v>
      </c>
      <c r="H241" s="92">
        <v>45352</v>
      </c>
      <c r="I241" s="92">
        <v>45536</v>
      </c>
      <c r="J241" s="89">
        <v>190000</v>
      </c>
      <c r="K241" s="82">
        <v>5453</v>
      </c>
      <c r="L241" s="90">
        <v>33275.69</v>
      </c>
      <c r="M241" s="81">
        <v>5776</v>
      </c>
      <c r="N241" s="90">
        <v>25</v>
      </c>
      <c r="O241" s="82">
        <v>44529.69</v>
      </c>
      <c r="P241" s="82">
        <v>145470.31</v>
      </c>
    </row>
    <row r="242" spans="2:16" s="83" customFormat="1" ht="97.5" customHeight="1">
      <c r="B242" s="80">
        <v>234</v>
      </c>
      <c r="C242" s="85" t="s">
        <v>177</v>
      </c>
      <c r="D242" s="85" t="s">
        <v>98</v>
      </c>
      <c r="E242" s="85" t="s">
        <v>240</v>
      </c>
      <c r="F242" s="86" t="s">
        <v>254</v>
      </c>
      <c r="G242" s="87" t="s">
        <v>71</v>
      </c>
      <c r="H242" s="92">
        <v>45231</v>
      </c>
      <c r="I242" s="92">
        <v>45413</v>
      </c>
      <c r="J242" s="89">
        <v>60000</v>
      </c>
      <c r="K242" s="82">
        <v>1722</v>
      </c>
      <c r="L242" s="90">
        <v>3486.65</v>
      </c>
      <c r="M242" s="81">
        <v>1824</v>
      </c>
      <c r="N242" s="90">
        <v>25</v>
      </c>
      <c r="O242" s="82">
        <v>7057.65</v>
      </c>
      <c r="P242" s="82">
        <v>52942.35</v>
      </c>
    </row>
    <row r="243" spans="2:16" s="83" customFormat="1" ht="111" customHeight="1">
      <c r="B243" s="80">
        <v>235</v>
      </c>
      <c r="C243" s="85" t="s">
        <v>429</v>
      </c>
      <c r="D243" s="85" t="s">
        <v>98</v>
      </c>
      <c r="E243" s="85" t="s">
        <v>100</v>
      </c>
      <c r="F243" s="86" t="s">
        <v>254</v>
      </c>
      <c r="G243" s="87" t="s">
        <v>70</v>
      </c>
      <c r="H243" s="92">
        <v>45327</v>
      </c>
      <c r="I243" s="92">
        <v>45509</v>
      </c>
      <c r="J243" s="89">
        <v>60000</v>
      </c>
      <c r="K243" s="82">
        <v>1722</v>
      </c>
      <c r="L243" s="90">
        <v>3486.65</v>
      </c>
      <c r="M243" s="81">
        <v>1824</v>
      </c>
      <c r="N243" s="90">
        <v>25</v>
      </c>
      <c r="O243" s="82">
        <f t="shared" si="23"/>
        <v>7057.65</v>
      </c>
      <c r="P243" s="82">
        <f t="shared" si="24"/>
        <v>52942.35</v>
      </c>
    </row>
    <row r="244" spans="2:16" s="83" customFormat="1" ht="111" customHeight="1">
      <c r="B244" s="80">
        <v>236</v>
      </c>
      <c r="C244" s="85" t="s">
        <v>425</v>
      </c>
      <c r="D244" s="85" t="s">
        <v>98</v>
      </c>
      <c r="E244" s="85" t="s">
        <v>100</v>
      </c>
      <c r="F244" s="86" t="s">
        <v>254</v>
      </c>
      <c r="G244" s="87" t="s">
        <v>71</v>
      </c>
      <c r="H244" s="92">
        <v>45261</v>
      </c>
      <c r="I244" s="92">
        <v>45444</v>
      </c>
      <c r="J244" s="89">
        <v>60000</v>
      </c>
      <c r="K244" s="82">
        <v>1722</v>
      </c>
      <c r="L244" s="90">
        <v>3486.65</v>
      </c>
      <c r="M244" s="81">
        <v>1824</v>
      </c>
      <c r="N244" s="90">
        <v>25</v>
      </c>
      <c r="O244" s="82">
        <f t="shared" si="23"/>
        <v>7057.65</v>
      </c>
      <c r="P244" s="82">
        <f t="shared" si="24"/>
        <v>52942.35</v>
      </c>
    </row>
    <row r="245" spans="2:16" s="83" customFormat="1" ht="97.5" customHeight="1">
      <c r="B245" s="80">
        <v>237</v>
      </c>
      <c r="C245" s="85" t="s">
        <v>120</v>
      </c>
      <c r="D245" s="85" t="s">
        <v>98</v>
      </c>
      <c r="E245" s="85" t="s">
        <v>100</v>
      </c>
      <c r="F245" s="86" t="s">
        <v>254</v>
      </c>
      <c r="G245" s="87" t="s">
        <v>70</v>
      </c>
      <c r="H245" s="92">
        <v>45323</v>
      </c>
      <c r="I245" s="92">
        <v>45505</v>
      </c>
      <c r="J245" s="89">
        <v>60000</v>
      </c>
      <c r="K245" s="82">
        <f t="shared" si="26"/>
        <v>1722</v>
      </c>
      <c r="L245" s="90">
        <v>3486.68</v>
      </c>
      <c r="M245" s="81">
        <f t="shared" si="25"/>
        <v>1824</v>
      </c>
      <c r="N245" s="90">
        <v>25</v>
      </c>
      <c r="O245" s="82">
        <f t="shared" si="23"/>
        <v>7057.68</v>
      </c>
      <c r="P245" s="82">
        <f t="shared" si="24"/>
        <v>52942.32</v>
      </c>
    </row>
    <row r="246" spans="2:16" s="83" customFormat="1" ht="97.5" customHeight="1">
      <c r="B246" s="80">
        <v>238</v>
      </c>
      <c r="C246" s="85" t="s">
        <v>160</v>
      </c>
      <c r="D246" s="85" t="s">
        <v>98</v>
      </c>
      <c r="E246" s="85" t="s">
        <v>100</v>
      </c>
      <c r="F246" s="86" t="s">
        <v>254</v>
      </c>
      <c r="G246" s="87" t="s">
        <v>70</v>
      </c>
      <c r="H246" s="92">
        <v>45237</v>
      </c>
      <c r="I246" s="92">
        <v>45419</v>
      </c>
      <c r="J246" s="89">
        <v>60000</v>
      </c>
      <c r="K246" s="82">
        <v>1722</v>
      </c>
      <c r="L246" s="90">
        <v>3486.68</v>
      </c>
      <c r="M246" s="81">
        <f t="shared" si="25"/>
        <v>1824</v>
      </c>
      <c r="N246" s="90">
        <v>585</v>
      </c>
      <c r="O246" s="82">
        <f t="shared" si="23"/>
        <v>7617.68</v>
      </c>
      <c r="P246" s="82">
        <f t="shared" si="24"/>
        <v>52382.32</v>
      </c>
    </row>
    <row r="247" spans="2:16" s="83" customFormat="1" ht="97.5" customHeight="1">
      <c r="B247" s="80">
        <v>239</v>
      </c>
      <c r="C247" s="85" t="s">
        <v>45</v>
      </c>
      <c r="D247" s="85" t="s">
        <v>98</v>
      </c>
      <c r="E247" s="85" t="s">
        <v>100</v>
      </c>
      <c r="F247" s="86" t="s">
        <v>254</v>
      </c>
      <c r="G247" s="87" t="s">
        <v>70</v>
      </c>
      <c r="H247" s="92">
        <v>45237</v>
      </c>
      <c r="I247" s="92">
        <v>45419</v>
      </c>
      <c r="J247" s="89">
        <v>60000</v>
      </c>
      <c r="K247" s="82">
        <v>1722</v>
      </c>
      <c r="L247" s="90">
        <v>3486.65</v>
      </c>
      <c r="M247" s="81">
        <v>1824</v>
      </c>
      <c r="N247" s="90">
        <v>6031.81</v>
      </c>
      <c r="O247" s="82">
        <v>13064.46</v>
      </c>
      <c r="P247" s="82">
        <v>46935.54</v>
      </c>
    </row>
    <row r="248" spans="2:16" s="83" customFormat="1" ht="97.5" customHeight="1">
      <c r="B248" s="80">
        <v>240</v>
      </c>
      <c r="C248" s="85" t="s">
        <v>173</v>
      </c>
      <c r="D248" s="85" t="s">
        <v>98</v>
      </c>
      <c r="E248" s="85" t="s">
        <v>100</v>
      </c>
      <c r="F248" s="86" t="s">
        <v>254</v>
      </c>
      <c r="G248" s="87" t="s">
        <v>71</v>
      </c>
      <c r="H248" s="92">
        <v>45231</v>
      </c>
      <c r="I248" s="92">
        <v>45413</v>
      </c>
      <c r="J248" s="89">
        <v>60000</v>
      </c>
      <c r="K248" s="82">
        <f t="shared" si="26"/>
        <v>1722</v>
      </c>
      <c r="L248" s="90">
        <v>3486.68</v>
      </c>
      <c r="M248" s="81">
        <f t="shared" si="25"/>
        <v>1824</v>
      </c>
      <c r="N248" s="90">
        <v>25</v>
      </c>
      <c r="O248" s="82">
        <f t="shared" si="23"/>
        <v>7057.68</v>
      </c>
      <c r="P248" s="82">
        <f t="shared" si="24"/>
        <v>52942.32</v>
      </c>
    </row>
    <row r="249" spans="2:16" s="83" customFormat="1" ht="97.5" customHeight="1">
      <c r="B249" s="80">
        <v>241</v>
      </c>
      <c r="C249" s="85" t="s">
        <v>78</v>
      </c>
      <c r="D249" s="85" t="s">
        <v>98</v>
      </c>
      <c r="E249" s="85" t="s">
        <v>241</v>
      </c>
      <c r="F249" s="86" t="s">
        <v>254</v>
      </c>
      <c r="G249" s="87" t="s">
        <v>70</v>
      </c>
      <c r="H249" s="92">
        <v>45323</v>
      </c>
      <c r="I249" s="92">
        <v>45505</v>
      </c>
      <c r="J249" s="89">
        <v>80000</v>
      </c>
      <c r="K249" s="82">
        <v>2296</v>
      </c>
      <c r="L249" s="90">
        <v>7400.87</v>
      </c>
      <c r="M249" s="81">
        <f t="shared" si="25"/>
        <v>2432</v>
      </c>
      <c r="N249" s="90">
        <v>25</v>
      </c>
      <c r="O249" s="82">
        <f t="shared" si="23"/>
        <v>12153.869999999999</v>
      </c>
      <c r="P249" s="82">
        <f t="shared" si="24"/>
        <v>67846.13</v>
      </c>
    </row>
    <row r="250" spans="2:16" s="83" customFormat="1" ht="97.5" customHeight="1">
      <c r="B250" s="80">
        <v>242</v>
      </c>
      <c r="C250" s="85" t="s">
        <v>267</v>
      </c>
      <c r="D250" s="85" t="s">
        <v>98</v>
      </c>
      <c r="E250" s="85" t="s">
        <v>241</v>
      </c>
      <c r="F250" s="86" t="s">
        <v>254</v>
      </c>
      <c r="G250" s="87" t="s">
        <v>70</v>
      </c>
      <c r="H250" s="92">
        <v>45342</v>
      </c>
      <c r="I250" s="92">
        <v>45524</v>
      </c>
      <c r="J250" s="89">
        <v>80000</v>
      </c>
      <c r="K250" s="82">
        <v>2296</v>
      </c>
      <c r="L250" s="90">
        <v>3397.23</v>
      </c>
      <c r="M250" s="81">
        <v>2432</v>
      </c>
      <c r="N250" s="90">
        <v>1194.55</v>
      </c>
      <c r="O250" s="82">
        <v>9319.7800000000007</v>
      </c>
      <c r="P250" s="82">
        <v>70680.22</v>
      </c>
    </row>
    <row r="251" spans="2:16" s="83" customFormat="1" ht="97.5" customHeight="1">
      <c r="B251" s="80">
        <v>243</v>
      </c>
      <c r="C251" s="97" t="s">
        <v>377</v>
      </c>
      <c r="D251" s="85" t="s">
        <v>98</v>
      </c>
      <c r="E251" s="85" t="s">
        <v>378</v>
      </c>
      <c r="F251" s="86" t="s">
        <v>254</v>
      </c>
      <c r="G251" s="87" t="s">
        <v>71</v>
      </c>
      <c r="H251" s="88">
        <v>45352</v>
      </c>
      <c r="I251" s="88">
        <v>45536</v>
      </c>
      <c r="J251" s="89">
        <v>80000</v>
      </c>
      <c r="K251" s="82">
        <v>2296</v>
      </c>
      <c r="L251" s="90">
        <v>7400.87</v>
      </c>
      <c r="M251" s="81">
        <v>2432</v>
      </c>
      <c r="N251" s="90">
        <v>25</v>
      </c>
      <c r="O251" s="82">
        <f>SUM(K251:N251)</f>
        <v>12153.869999999999</v>
      </c>
      <c r="P251" s="82">
        <f>J251-O251</f>
        <v>67846.13</v>
      </c>
    </row>
    <row r="252" spans="2:16" s="83" customFormat="1" ht="97.5" customHeight="1">
      <c r="B252" s="80">
        <v>244</v>
      </c>
      <c r="C252" s="85" t="s">
        <v>268</v>
      </c>
      <c r="D252" s="85" t="s">
        <v>98</v>
      </c>
      <c r="E252" s="85" t="s">
        <v>440</v>
      </c>
      <c r="F252" s="86" t="s">
        <v>254</v>
      </c>
      <c r="G252" s="87" t="s">
        <v>70</v>
      </c>
      <c r="H252" s="92">
        <v>45323</v>
      </c>
      <c r="I252" s="92">
        <v>45505</v>
      </c>
      <c r="J252" s="89">
        <v>100000</v>
      </c>
      <c r="K252" s="82">
        <v>2870</v>
      </c>
      <c r="L252" s="90">
        <v>12105.44</v>
      </c>
      <c r="M252" s="81">
        <v>3040</v>
      </c>
      <c r="N252" s="90">
        <v>25</v>
      </c>
      <c r="O252" s="82">
        <v>18040.439999999999</v>
      </c>
      <c r="P252" s="82">
        <v>81959.56</v>
      </c>
    </row>
    <row r="253" spans="2:16" s="83" customFormat="1" ht="97.5" customHeight="1">
      <c r="B253" s="80">
        <v>245</v>
      </c>
      <c r="C253" s="85" t="s">
        <v>82</v>
      </c>
      <c r="D253" s="85" t="s">
        <v>98</v>
      </c>
      <c r="E253" s="85" t="s">
        <v>100</v>
      </c>
      <c r="F253" s="86" t="s">
        <v>254</v>
      </c>
      <c r="G253" s="87" t="s">
        <v>70</v>
      </c>
      <c r="H253" s="92">
        <v>45323</v>
      </c>
      <c r="I253" s="92">
        <v>45505</v>
      </c>
      <c r="J253" s="89">
        <v>60000</v>
      </c>
      <c r="K253" s="82">
        <f t="shared" si="26"/>
        <v>1722</v>
      </c>
      <c r="L253" s="90">
        <v>3486.68</v>
      </c>
      <c r="M253" s="81">
        <f t="shared" si="25"/>
        <v>1824</v>
      </c>
      <c r="N253" s="90">
        <v>1194.55</v>
      </c>
      <c r="O253" s="82">
        <f t="shared" si="23"/>
        <v>8227.23</v>
      </c>
      <c r="P253" s="82">
        <f t="shared" si="24"/>
        <v>51772.770000000004</v>
      </c>
    </row>
    <row r="254" spans="2:16" s="83" customFormat="1" ht="97.5" customHeight="1">
      <c r="B254" s="80">
        <v>246</v>
      </c>
      <c r="C254" s="85" t="s">
        <v>206</v>
      </c>
      <c r="D254" s="85" t="s">
        <v>98</v>
      </c>
      <c r="E254" s="85" t="s">
        <v>186</v>
      </c>
      <c r="F254" s="86" t="s">
        <v>254</v>
      </c>
      <c r="G254" s="87" t="s">
        <v>71</v>
      </c>
      <c r="H254" s="92">
        <v>45333</v>
      </c>
      <c r="I254" s="92">
        <v>45515</v>
      </c>
      <c r="J254" s="89">
        <v>60000</v>
      </c>
      <c r="K254" s="82">
        <v>1722</v>
      </c>
      <c r="L254" s="90">
        <v>3486.65</v>
      </c>
      <c r="M254" s="81">
        <v>1824</v>
      </c>
      <c r="N254" s="90">
        <v>25</v>
      </c>
      <c r="O254" s="82">
        <f t="shared" si="23"/>
        <v>7057.65</v>
      </c>
      <c r="P254" s="82">
        <f t="shared" si="24"/>
        <v>52942.35</v>
      </c>
    </row>
    <row r="255" spans="2:16" s="83" customFormat="1" ht="97.5" customHeight="1">
      <c r="B255" s="80">
        <v>247</v>
      </c>
      <c r="C255" s="85" t="s">
        <v>281</v>
      </c>
      <c r="D255" s="85" t="s">
        <v>98</v>
      </c>
      <c r="E255" s="85" t="s">
        <v>100</v>
      </c>
      <c r="F255" s="86" t="s">
        <v>254</v>
      </c>
      <c r="G255" s="87" t="s">
        <v>70</v>
      </c>
      <c r="H255" s="92">
        <v>45333</v>
      </c>
      <c r="I255" s="92">
        <v>45515</v>
      </c>
      <c r="J255" s="89">
        <v>60000</v>
      </c>
      <c r="K255" s="82">
        <f t="shared" si="26"/>
        <v>1722</v>
      </c>
      <c r="L255" s="90">
        <v>3486.68</v>
      </c>
      <c r="M255" s="81">
        <f t="shared" si="25"/>
        <v>1824</v>
      </c>
      <c r="N255" s="90">
        <v>25</v>
      </c>
      <c r="O255" s="82">
        <f t="shared" si="23"/>
        <v>7057.68</v>
      </c>
      <c r="P255" s="82">
        <f t="shared" si="24"/>
        <v>52942.32</v>
      </c>
    </row>
    <row r="256" spans="2:16" s="83" customFormat="1" ht="97.5" customHeight="1">
      <c r="B256" s="80">
        <v>248</v>
      </c>
      <c r="C256" s="85" t="s">
        <v>296</v>
      </c>
      <c r="D256" s="85" t="s">
        <v>98</v>
      </c>
      <c r="E256" s="85" t="s">
        <v>100</v>
      </c>
      <c r="F256" s="86" t="s">
        <v>254</v>
      </c>
      <c r="G256" s="87" t="s">
        <v>70</v>
      </c>
      <c r="H256" s="92">
        <v>45375</v>
      </c>
      <c r="I256" s="92">
        <v>45559</v>
      </c>
      <c r="J256" s="89">
        <v>60000</v>
      </c>
      <c r="K256" s="82">
        <f t="shared" si="26"/>
        <v>1722</v>
      </c>
      <c r="L256" s="90">
        <v>3486.68</v>
      </c>
      <c r="M256" s="81">
        <f t="shared" si="25"/>
        <v>1824</v>
      </c>
      <c r="N256" s="90">
        <v>25</v>
      </c>
      <c r="O256" s="82">
        <f t="shared" si="23"/>
        <v>7057.68</v>
      </c>
      <c r="P256" s="82">
        <f t="shared" si="24"/>
        <v>52942.32</v>
      </c>
    </row>
    <row r="257" spans="2:16" s="83" customFormat="1" ht="97.5" customHeight="1">
      <c r="B257" s="80">
        <v>249</v>
      </c>
      <c r="C257" s="85" t="s">
        <v>302</v>
      </c>
      <c r="D257" s="85" t="s">
        <v>98</v>
      </c>
      <c r="E257" s="85" t="s">
        <v>100</v>
      </c>
      <c r="F257" s="86" t="s">
        <v>254</v>
      </c>
      <c r="G257" s="87" t="s">
        <v>70</v>
      </c>
      <c r="H257" s="92" t="s">
        <v>303</v>
      </c>
      <c r="I257" s="92">
        <v>45444</v>
      </c>
      <c r="J257" s="89">
        <v>60000</v>
      </c>
      <c r="K257" s="82">
        <v>1722</v>
      </c>
      <c r="L257" s="90">
        <v>3143.56</v>
      </c>
      <c r="M257" s="81">
        <v>1824</v>
      </c>
      <c r="N257" s="90">
        <v>1740.46</v>
      </c>
      <c r="O257" s="82">
        <f t="shared" si="23"/>
        <v>8430.02</v>
      </c>
      <c r="P257" s="82">
        <f t="shared" si="24"/>
        <v>51569.979999999996</v>
      </c>
    </row>
    <row r="258" spans="2:16" s="83" customFormat="1" ht="97.5" customHeight="1">
      <c r="B258" s="80">
        <v>250</v>
      </c>
      <c r="C258" s="85" t="s">
        <v>304</v>
      </c>
      <c r="D258" s="85" t="s">
        <v>98</v>
      </c>
      <c r="E258" s="85" t="s">
        <v>100</v>
      </c>
      <c r="F258" s="86" t="s">
        <v>254</v>
      </c>
      <c r="G258" s="87" t="s">
        <v>70</v>
      </c>
      <c r="H258" s="92" t="s">
        <v>303</v>
      </c>
      <c r="I258" s="92">
        <v>45444</v>
      </c>
      <c r="J258" s="89">
        <v>60000</v>
      </c>
      <c r="K258" s="82">
        <v>1722</v>
      </c>
      <c r="L258" s="90">
        <v>3486.65</v>
      </c>
      <c r="M258" s="81">
        <v>1824</v>
      </c>
      <c r="N258" s="90">
        <v>25</v>
      </c>
      <c r="O258" s="82">
        <f t="shared" si="23"/>
        <v>7057.65</v>
      </c>
      <c r="P258" s="82">
        <f t="shared" si="24"/>
        <v>52942.35</v>
      </c>
    </row>
    <row r="259" spans="2:16" s="83" customFormat="1" ht="97.5" customHeight="1">
      <c r="B259" s="80">
        <v>251</v>
      </c>
      <c r="C259" s="85" t="s">
        <v>330</v>
      </c>
      <c r="D259" s="85" t="s">
        <v>98</v>
      </c>
      <c r="E259" s="85" t="s">
        <v>100</v>
      </c>
      <c r="F259" s="86" t="s">
        <v>254</v>
      </c>
      <c r="G259" s="87" t="s">
        <v>70</v>
      </c>
      <c r="H259" s="92" t="s">
        <v>303</v>
      </c>
      <c r="I259" s="92">
        <v>45444</v>
      </c>
      <c r="J259" s="89">
        <v>60000</v>
      </c>
      <c r="K259" s="82">
        <f t="shared" ref="K259:K263" si="27">+J259*2.87%</f>
        <v>1722</v>
      </c>
      <c r="L259" s="90">
        <v>3486.68</v>
      </c>
      <c r="M259" s="81">
        <f t="shared" si="25"/>
        <v>1824</v>
      </c>
      <c r="N259" s="90">
        <v>25</v>
      </c>
      <c r="O259" s="82">
        <f t="shared" si="23"/>
        <v>7057.68</v>
      </c>
      <c r="P259" s="82">
        <f t="shared" si="24"/>
        <v>52942.32</v>
      </c>
    </row>
    <row r="260" spans="2:16" s="83" customFormat="1" ht="97.5" customHeight="1">
      <c r="B260" s="80">
        <v>252</v>
      </c>
      <c r="C260" s="85" t="s">
        <v>331</v>
      </c>
      <c r="D260" s="85" t="s">
        <v>98</v>
      </c>
      <c r="E260" s="85" t="s">
        <v>100</v>
      </c>
      <c r="F260" s="86" t="s">
        <v>254</v>
      </c>
      <c r="G260" s="87" t="s">
        <v>70</v>
      </c>
      <c r="H260" s="92" t="s">
        <v>303</v>
      </c>
      <c r="I260" s="92">
        <v>45444</v>
      </c>
      <c r="J260" s="89">
        <v>60000</v>
      </c>
      <c r="K260" s="82">
        <f t="shared" ref="K260" si="28">+J260*2.87%</f>
        <v>1722</v>
      </c>
      <c r="L260" s="90">
        <v>3486.68</v>
      </c>
      <c r="M260" s="81">
        <f t="shared" si="25"/>
        <v>1824</v>
      </c>
      <c r="N260" s="90">
        <v>25</v>
      </c>
      <c r="O260" s="82">
        <f t="shared" si="23"/>
        <v>7057.68</v>
      </c>
      <c r="P260" s="82">
        <f t="shared" si="24"/>
        <v>52942.32</v>
      </c>
    </row>
    <row r="261" spans="2:16" s="83" customFormat="1" ht="97.5" customHeight="1">
      <c r="B261" s="80">
        <v>253</v>
      </c>
      <c r="C261" s="85" t="s">
        <v>332</v>
      </c>
      <c r="D261" s="85" t="s">
        <v>98</v>
      </c>
      <c r="E261" s="85" t="s">
        <v>100</v>
      </c>
      <c r="F261" s="86" t="s">
        <v>254</v>
      </c>
      <c r="G261" s="87" t="s">
        <v>70</v>
      </c>
      <c r="H261" s="92" t="s">
        <v>303</v>
      </c>
      <c r="I261" s="92">
        <v>45444</v>
      </c>
      <c r="J261" s="89">
        <v>60000</v>
      </c>
      <c r="K261" s="82">
        <f t="shared" ref="K261:K262" si="29">+J261*2.87%</f>
        <v>1722</v>
      </c>
      <c r="L261" s="90">
        <v>3486.68</v>
      </c>
      <c r="M261" s="81">
        <f t="shared" si="25"/>
        <v>1824</v>
      </c>
      <c r="N261" s="90">
        <v>25</v>
      </c>
      <c r="O261" s="82">
        <f t="shared" si="23"/>
        <v>7057.68</v>
      </c>
      <c r="P261" s="82">
        <f t="shared" si="24"/>
        <v>52942.32</v>
      </c>
    </row>
    <row r="262" spans="2:16" s="83" customFormat="1" ht="97.5" customHeight="1">
      <c r="B262" s="80">
        <v>254</v>
      </c>
      <c r="C262" s="85" t="s">
        <v>333</v>
      </c>
      <c r="D262" s="85" t="s">
        <v>98</v>
      </c>
      <c r="E262" s="85" t="s">
        <v>100</v>
      </c>
      <c r="F262" s="86" t="s">
        <v>254</v>
      </c>
      <c r="G262" s="87" t="s">
        <v>70</v>
      </c>
      <c r="H262" s="92" t="s">
        <v>303</v>
      </c>
      <c r="I262" s="92">
        <v>45444</v>
      </c>
      <c r="J262" s="89">
        <v>60000</v>
      </c>
      <c r="K262" s="82">
        <f t="shared" si="29"/>
        <v>1722</v>
      </c>
      <c r="L262" s="90">
        <v>3486.68</v>
      </c>
      <c r="M262" s="81">
        <f t="shared" si="25"/>
        <v>1824</v>
      </c>
      <c r="N262" s="90">
        <v>25</v>
      </c>
      <c r="O262" s="82">
        <f t="shared" si="23"/>
        <v>7057.68</v>
      </c>
      <c r="P262" s="82">
        <f t="shared" si="24"/>
        <v>52942.32</v>
      </c>
    </row>
    <row r="263" spans="2:16" s="83" customFormat="1" ht="97.5" customHeight="1">
      <c r="B263" s="80">
        <v>255</v>
      </c>
      <c r="C263" s="85" t="s">
        <v>322</v>
      </c>
      <c r="D263" s="85" t="s">
        <v>98</v>
      </c>
      <c r="E263" s="85" t="s">
        <v>323</v>
      </c>
      <c r="F263" s="86" t="s">
        <v>254</v>
      </c>
      <c r="G263" s="87" t="s">
        <v>70</v>
      </c>
      <c r="H263" s="92">
        <v>45292</v>
      </c>
      <c r="I263" s="92">
        <v>45474</v>
      </c>
      <c r="J263" s="89">
        <v>80000</v>
      </c>
      <c r="K263" s="82">
        <f t="shared" si="27"/>
        <v>2296</v>
      </c>
      <c r="L263" s="90">
        <v>7400.87</v>
      </c>
      <c r="M263" s="81">
        <f t="shared" si="25"/>
        <v>2432</v>
      </c>
      <c r="N263" s="90">
        <v>25</v>
      </c>
      <c r="O263" s="82">
        <f t="shared" si="23"/>
        <v>12153.869999999999</v>
      </c>
      <c r="P263" s="82">
        <f t="shared" si="24"/>
        <v>67846.13</v>
      </c>
    </row>
    <row r="264" spans="2:16" s="83" customFormat="1" ht="97.5" customHeight="1">
      <c r="B264" s="80">
        <v>256</v>
      </c>
      <c r="C264" s="85" t="s">
        <v>357</v>
      </c>
      <c r="D264" s="85" t="s">
        <v>358</v>
      </c>
      <c r="E264" s="85" t="s">
        <v>359</v>
      </c>
      <c r="F264" s="86" t="s">
        <v>254</v>
      </c>
      <c r="G264" s="87" t="s">
        <v>70</v>
      </c>
      <c r="H264" s="88">
        <v>45352</v>
      </c>
      <c r="I264" s="88">
        <v>45536</v>
      </c>
      <c r="J264" s="89">
        <v>60000</v>
      </c>
      <c r="K264" s="82">
        <f t="shared" ref="K264:K269" si="30">+J264*2.87%</f>
        <v>1722</v>
      </c>
      <c r="L264" s="90">
        <v>3486.68</v>
      </c>
      <c r="M264" s="81">
        <f t="shared" ref="M264:M269" si="31">+J264*3.04%</f>
        <v>1824</v>
      </c>
      <c r="N264" s="90">
        <v>25</v>
      </c>
      <c r="O264" s="82">
        <f t="shared" ref="O264:O272" si="32">SUM(K264:N264)</f>
        <v>7057.68</v>
      </c>
      <c r="P264" s="82">
        <f t="shared" ref="P264:P272" si="33">J264-O264</f>
        <v>52942.32</v>
      </c>
    </row>
    <row r="265" spans="2:16" s="83" customFormat="1" ht="97.5" customHeight="1">
      <c r="B265" s="80">
        <v>257</v>
      </c>
      <c r="C265" s="97" t="s">
        <v>360</v>
      </c>
      <c r="D265" s="85" t="s">
        <v>358</v>
      </c>
      <c r="E265" s="85" t="s">
        <v>359</v>
      </c>
      <c r="F265" s="86" t="s">
        <v>254</v>
      </c>
      <c r="G265" s="87" t="s">
        <v>70</v>
      </c>
      <c r="H265" s="88">
        <v>45352</v>
      </c>
      <c r="I265" s="88">
        <v>45536</v>
      </c>
      <c r="J265" s="89">
        <v>60000</v>
      </c>
      <c r="K265" s="82">
        <f t="shared" si="30"/>
        <v>1722</v>
      </c>
      <c r="L265" s="90">
        <v>3486.68</v>
      </c>
      <c r="M265" s="81">
        <f t="shared" si="31"/>
        <v>1824</v>
      </c>
      <c r="N265" s="90">
        <v>25</v>
      </c>
      <c r="O265" s="82">
        <f t="shared" si="32"/>
        <v>7057.68</v>
      </c>
      <c r="P265" s="82">
        <f t="shared" si="33"/>
        <v>52942.32</v>
      </c>
    </row>
    <row r="266" spans="2:16" s="83" customFormat="1" ht="97.5" customHeight="1">
      <c r="B266" s="80">
        <v>258</v>
      </c>
      <c r="C266" s="97" t="s">
        <v>361</v>
      </c>
      <c r="D266" s="85" t="s">
        <v>358</v>
      </c>
      <c r="E266" s="85" t="s">
        <v>362</v>
      </c>
      <c r="F266" s="86" t="s">
        <v>254</v>
      </c>
      <c r="G266" s="87" t="s">
        <v>71</v>
      </c>
      <c r="H266" s="88">
        <v>45352</v>
      </c>
      <c r="I266" s="88">
        <v>45536</v>
      </c>
      <c r="J266" s="89">
        <v>50000</v>
      </c>
      <c r="K266" s="82">
        <f t="shared" si="30"/>
        <v>1435</v>
      </c>
      <c r="L266" s="90">
        <v>1854</v>
      </c>
      <c r="M266" s="81">
        <f t="shared" si="31"/>
        <v>1520</v>
      </c>
      <c r="N266" s="90">
        <v>25</v>
      </c>
      <c r="O266" s="82">
        <f t="shared" si="32"/>
        <v>4834</v>
      </c>
      <c r="P266" s="82">
        <f t="shared" si="33"/>
        <v>45166</v>
      </c>
    </row>
    <row r="267" spans="2:16" s="83" customFormat="1" ht="97.5" customHeight="1">
      <c r="B267" s="80">
        <v>259</v>
      </c>
      <c r="C267" s="97" t="s">
        <v>363</v>
      </c>
      <c r="D267" s="85" t="s">
        <v>358</v>
      </c>
      <c r="E267" s="85" t="s">
        <v>364</v>
      </c>
      <c r="F267" s="86" t="s">
        <v>254</v>
      </c>
      <c r="G267" s="87" t="s">
        <v>71</v>
      </c>
      <c r="H267" s="88">
        <v>45352</v>
      </c>
      <c r="I267" s="88">
        <v>45536</v>
      </c>
      <c r="J267" s="89">
        <v>70000</v>
      </c>
      <c r="K267" s="82">
        <f t="shared" si="30"/>
        <v>2009</v>
      </c>
      <c r="L267" s="90">
        <v>5368.48</v>
      </c>
      <c r="M267" s="81">
        <f t="shared" si="31"/>
        <v>2128</v>
      </c>
      <c r="N267" s="90">
        <v>25</v>
      </c>
      <c r="O267" s="82">
        <f t="shared" si="32"/>
        <v>9530.48</v>
      </c>
      <c r="P267" s="82">
        <f t="shared" si="33"/>
        <v>60469.520000000004</v>
      </c>
    </row>
    <row r="268" spans="2:16" s="83" customFormat="1" ht="97.5" customHeight="1">
      <c r="B268" s="80">
        <v>260</v>
      </c>
      <c r="C268" s="97" t="s">
        <v>365</v>
      </c>
      <c r="D268" s="85" t="s">
        <v>358</v>
      </c>
      <c r="E268" s="85" t="s">
        <v>359</v>
      </c>
      <c r="F268" s="86" t="s">
        <v>254</v>
      </c>
      <c r="G268" s="87" t="s">
        <v>71</v>
      </c>
      <c r="H268" s="88">
        <v>45352</v>
      </c>
      <c r="I268" s="88">
        <v>45536</v>
      </c>
      <c r="J268" s="89">
        <v>60000</v>
      </c>
      <c r="K268" s="82">
        <f t="shared" si="30"/>
        <v>1722</v>
      </c>
      <c r="L268" s="90">
        <v>3486.68</v>
      </c>
      <c r="M268" s="81">
        <f t="shared" si="31"/>
        <v>1824</v>
      </c>
      <c r="N268" s="90">
        <v>25</v>
      </c>
      <c r="O268" s="82">
        <f t="shared" si="32"/>
        <v>7057.68</v>
      </c>
      <c r="P268" s="82">
        <f t="shared" si="33"/>
        <v>52942.32</v>
      </c>
    </row>
    <row r="269" spans="2:16" s="83" customFormat="1" ht="97.5" customHeight="1">
      <c r="B269" s="80">
        <v>261</v>
      </c>
      <c r="C269" s="97" t="s">
        <v>384</v>
      </c>
      <c r="D269" s="85" t="s">
        <v>358</v>
      </c>
      <c r="E269" s="85" t="s">
        <v>359</v>
      </c>
      <c r="F269" s="86" t="s">
        <v>254</v>
      </c>
      <c r="G269" s="87" t="s">
        <v>71</v>
      </c>
      <c r="H269" s="88">
        <v>45352</v>
      </c>
      <c r="I269" s="88">
        <v>45536</v>
      </c>
      <c r="J269" s="89">
        <v>60000</v>
      </c>
      <c r="K269" s="82">
        <f t="shared" si="30"/>
        <v>1722</v>
      </c>
      <c r="L269" s="90">
        <v>3486.68</v>
      </c>
      <c r="M269" s="81">
        <f t="shared" si="31"/>
        <v>1824</v>
      </c>
      <c r="N269" s="90">
        <v>25</v>
      </c>
      <c r="O269" s="82">
        <f t="shared" si="32"/>
        <v>7057.68</v>
      </c>
      <c r="P269" s="82">
        <f t="shared" si="33"/>
        <v>52942.32</v>
      </c>
    </row>
    <row r="270" spans="2:16" s="83" customFormat="1" ht="97.5" customHeight="1">
      <c r="B270" s="80">
        <v>262</v>
      </c>
      <c r="C270" s="97" t="s">
        <v>385</v>
      </c>
      <c r="D270" s="85" t="s">
        <v>358</v>
      </c>
      <c r="E270" s="85" t="s">
        <v>359</v>
      </c>
      <c r="F270" s="86" t="s">
        <v>254</v>
      </c>
      <c r="G270" s="87" t="s">
        <v>71</v>
      </c>
      <c r="H270" s="88">
        <v>45352</v>
      </c>
      <c r="I270" s="88">
        <v>45536</v>
      </c>
      <c r="J270" s="89">
        <v>60000</v>
      </c>
      <c r="K270" s="82">
        <v>1722</v>
      </c>
      <c r="L270" s="90">
        <v>3486.65</v>
      </c>
      <c r="M270" s="81">
        <v>1824</v>
      </c>
      <c r="N270" s="90">
        <v>25</v>
      </c>
      <c r="O270" s="82">
        <f t="shared" si="32"/>
        <v>7057.65</v>
      </c>
      <c r="P270" s="82">
        <f t="shared" si="33"/>
        <v>52942.35</v>
      </c>
    </row>
    <row r="271" spans="2:16" s="83" customFormat="1" ht="97.5" customHeight="1">
      <c r="B271" s="80">
        <v>263</v>
      </c>
      <c r="C271" s="97" t="s">
        <v>386</v>
      </c>
      <c r="D271" s="85" t="s">
        <v>358</v>
      </c>
      <c r="E271" s="85" t="s">
        <v>359</v>
      </c>
      <c r="F271" s="86" t="s">
        <v>254</v>
      </c>
      <c r="G271" s="87" t="s">
        <v>70</v>
      </c>
      <c r="H271" s="88">
        <v>45352</v>
      </c>
      <c r="I271" s="88">
        <v>45536</v>
      </c>
      <c r="J271" s="89">
        <v>60000</v>
      </c>
      <c r="K271" s="82">
        <v>1722</v>
      </c>
      <c r="L271" s="90">
        <v>3486.65</v>
      </c>
      <c r="M271" s="81">
        <v>1824</v>
      </c>
      <c r="N271" s="90">
        <v>25</v>
      </c>
      <c r="O271" s="82">
        <f t="shared" si="32"/>
        <v>7057.65</v>
      </c>
      <c r="P271" s="82">
        <f t="shared" si="33"/>
        <v>52942.35</v>
      </c>
    </row>
    <row r="272" spans="2:16" s="83" customFormat="1" ht="97.5" customHeight="1">
      <c r="B272" s="80">
        <v>264</v>
      </c>
      <c r="C272" s="85" t="s">
        <v>124</v>
      </c>
      <c r="D272" s="85" t="s">
        <v>358</v>
      </c>
      <c r="E272" s="85" t="s">
        <v>244</v>
      </c>
      <c r="F272" s="86" t="s">
        <v>254</v>
      </c>
      <c r="G272" s="87" t="s">
        <v>70</v>
      </c>
      <c r="H272" s="88">
        <v>45352</v>
      </c>
      <c r="I272" s="88">
        <v>45536</v>
      </c>
      <c r="J272" s="89">
        <v>40000</v>
      </c>
      <c r="K272" s="82">
        <v>1148</v>
      </c>
      <c r="L272" s="90">
        <v>185.33</v>
      </c>
      <c r="M272" s="81">
        <v>1216</v>
      </c>
      <c r="N272" s="90">
        <v>1840.46</v>
      </c>
      <c r="O272" s="82">
        <f t="shared" si="32"/>
        <v>4389.79</v>
      </c>
      <c r="P272" s="82">
        <f t="shared" si="33"/>
        <v>35610.21</v>
      </c>
    </row>
    <row r="273" spans="2:16" s="83" customFormat="1" ht="97.5" customHeight="1">
      <c r="B273" s="80">
        <v>265</v>
      </c>
      <c r="C273" s="85" t="s">
        <v>46</v>
      </c>
      <c r="D273" s="85" t="s">
        <v>107</v>
      </c>
      <c r="E273" s="85" t="s">
        <v>243</v>
      </c>
      <c r="F273" s="86" t="s">
        <v>254</v>
      </c>
      <c r="G273" s="87" t="s">
        <v>70</v>
      </c>
      <c r="H273" s="92" t="s">
        <v>303</v>
      </c>
      <c r="I273" s="92">
        <v>45444</v>
      </c>
      <c r="J273" s="89">
        <v>100000</v>
      </c>
      <c r="K273" s="82">
        <v>2870</v>
      </c>
      <c r="L273" s="90">
        <v>6388.5</v>
      </c>
      <c r="M273" s="81">
        <v>3040</v>
      </c>
      <c r="N273" s="90">
        <v>25</v>
      </c>
      <c r="O273" s="82">
        <v>12323.5</v>
      </c>
      <c r="P273" s="82">
        <v>87676.5</v>
      </c>
    </row>
    <row r="274" spans="2:16" s="83" customFormat="1" ht="97.5" customHeight="1">
      <c r="B274" s="80">
        <v>266</v>
      </c>
      <c r="C274" s="85" t="s">
        <v>257</v>
      </c>
      <c r="D274" s="85" t="s">
        <v>107</v>
      </c>
      <c r="E274" s="85" t="s">
        <v>279</v>
      </c>
      <c r="F274" s="86" t="s">
        <v>254</v>
      </c>
      <c r="G274" s="87" t="s">
        <v>71</v>
      </c>
      <c r="H274" s="91">
        <v>45292</v>
      </c>
      <c r="I274" s="91">
        <v>45474</v>
      </c>
      <c r="J274" s="89">
        <v>130000</v>
      </c>
      <c r="K274" s="82">
        <v>3731</v>
      </c>
      <c r="L274" s="90">
        <v>0</v>
      </c>
      <c r="M274" s="81">
        <v>3952</v>
      </c>
      <c r="N274" s="90">
        <v>105</v>
      </c>
      <c r="O274" s="82">
        <v>7788</v>
      </c>
      <c r="P274" s="82">
        <v>122212</v>
      </c>
    </row>
    <row r="275" spans="2:16" s="83" customFormat="1" ht="97.5" customHeight="1">
      <c r="B275" s="80">
        <v>267</v>
      </c>
      <c r="C275" s="85" t="s">
        <v>60</v>
      </c>
      <c r="D275" s="85" t="s">
        <v>107</v>
      </c>
      <c r="E275" s="85" t="s">
        <v>109</v>
      </c>
      <c r="F275" s="86" t="s">
        <v>254</v>
      </c>
      <c r="G275" s="87" t="s">
        <v>70</v>
      </c>
      <c r="H275" s="92" t="s">
        <v>303</v>
      </c>
      <c r="I275" s="92">
        <v>45444</v>
      </c>
      <c r="J275" s="89">
        <v>60000</v>
      </c>
      <c r="K275" s="82">
        <v>1722</v>
      </c>
      <c r="L275" s="90">
        <v>3486.65</v>
      </c>
      <c r="M275" s="81">
        <v>1824</v>
      </c>
      <c r="N275" s="90">
        <v>25</v>
      </c>
      <c r="O275" s="82">
        <v>7057.65</v>
      </c>
      <c r="P275" s="82">
        <v>52942.35</v>
      </c>
    </row>
    <row r="276" spans="2:16" s="83" customFormat="1" ht="97.5" customHeight="1">
      <c r="B276" s="80">
        <v>268</v>
      </c>
      <c r="C276" s="85" t="s">
        <v>262</v>
      </c>
      <c r="D276" s="85" t="s">
        <v>107</v>
      </c>
      <c r="E276" s="85" t="s">
        <v>188</v>
      </c>
      <c r="F276" s="86" t="s">
        <v>254</v>
      </c>
      <c r="G276" s="87" t="s">
        <v>71</v>
      </c>
      <c r="H276" s="91">
        <v>45292</v>
      </c>
      <c r="I276" s="91">
        <v>45474</v>
      </c>
      <c r="J276" s="89">
        <v>30000</v>
      </c>
      <c r="K276" s="82">
        <f t="shared" si="26"/>
        <v>861</v>
      </c>
      <c r="L276" s="90">
        <v>0</v>
      </c>
      <c r="M276" s="81">
        <f t="shared" si="25"/>
        <v>912</v>
      </c>
      <c r="N276" s="90">
        <v>25</v>
      </c>
      <c r="O276" s="82">
        <f t="shared" ref="O276:O310" si="34">SUM(K276:N276)</f>
        <v>1798</v>
      </c>
      <c r="P276" s="82">
        <f t="shared" ref="P276:P310" si="35">J276-O276</f>
        <v>28202</v>
      </c>
    </row>
    <row r="277" spans="2:16" s="98" customFormat="1" ht="97.5" customHeight="1">
      <c r="B277" s="80">
        <v>269</v>
      </c>
      <c r="C277" s="99" t="s">
        <v>301</v>
      </c>
      <c r="D277" s="99" t="s">
        <v>107</v>
      </c>
      <c r="E277" s="85" t="s">
        <v>188</v>
      </c>
      <c r="F277" s="86" t="s">
        <v>254</v>
      </c>
      <c r="G277" s="87" t="s">
        <v>71</v>
      </c>
      <c r="H277" s="92">
        <v>45365</v>
      </c>
      <c r="I277" s="92">
        <v>45549</v>
      </c>
      <c r="J277" s="89">
        <v>40000</v>
      </c>
      <c r="K277" s="82">
        <f t="shared" si="26"/>
        <v>1148</v>
      </c>
      <c r="L277" s="90">
        <v>442.65</v>
      </c>
      <c r="M277" s="81">
        <f t="shared" si="25"/>
        <v>1216</v>
      </c>
      <c r="N277" s="90">
        <v>25</v>
      </c>
      <c r="O277" s="82">
        <f t="shared" si="34"/>
        <v>2831.65</v>
      </c>
      <c r="P277" s="82">
        <f t="shared" si="35"/>
        <v>37168.35</v>
      </c>
    </row>
    <row r="278" spans="2:16" s="98" customFormat="1" ht="97.5" customHeight="1">
      <c r="B278" s="80">
        <v>270</v>
      </c>
      <c r="C278" s="99" t="s">
        <v>159</v>
      </c>
      <c r="D278" s="99" t="s">
        <v>107</v>
      </c>
      <c r="E278" s="99" t="s">
        <v>109</v>
      </c>
      <c r="F278" s="86" t="s">
        <v>254</v>
      </c>
      <c r="G278" s="87" t="s">
        <v>70</v>
      </c>
      <c r="H278" s="92" t="s">
        <v>303</v>
      </c>
      <c r="I278" s="92">
        <v>45444</v>
      </c>
      <c r="J278" s="89">
        <v>60000</v>
      </c>
      <c r="K278" s="82">
        <f t="shared" si="26"/>
        <v>1722</v>
      </c>
      <c r="L278" s="90">
        <v>3486.68</v>
      </c>
      <c r="M278" s="81">
        <f t="shared" si="25"/>
        <v>1824</v>
      </c>
      <c r="N278" s="90">
        <v>2194.44</v>
      </c>
      <c r="O278" s="82">
        <f t="shared" si="34"/>
        <v>9227.1200000000008</v>
      </c>
      <c r="P278" s="82">
        <f t="shared" si="35"/>
        <v>50772.88</v>
      </c>
    </row>
    <row r="279" spans="2:16" s="98" customFormat="1" ht="97.5" customHeight="1">
      <c r="B279" s="80">
        <v>271</v>
      </c>
      <c r="C279" s="99" t="s">
        <v>316</v>
      </c>
      <c r="D279" s="99" t="s">
        <v>107</v>
      </c>
      <c r="E279" s="99" t="s">
        <v>109</v>
      </c>
      <c r="F279" s="86" t="s">
        <v>254</v>
      </c>
      <c r="G279" s="87" t="s">
        <v>70</v>
      </c>
      <c r="H279" s="92">
        <v>45292</v>
      </c>
      <c r="I279" s="92">
        <v>45474</v>
      </c>
      <c r="J279" s="89">
        <v>60000</v>
      </c>
      <c r="K279" s="82">
        <f t="shared" ref="K279" si="36">+J279*2.87%</f>
        <v>1722</v>
      </c>
      <c r="L279" s="90">
        <v>3486.68</v>
      </c>
      <c r="M279" s="81">
        <f t="shared" si="25"/>
        <v>1824</v>
      </c>
      <c r="N279" s="90">
        <v>25</v>
      </c>
      <c r="O279" s="82">
        <f t="shared" si="34"/>
        <v>7057.68</v>
      </c>
      <c r="P279" s="82">
        <f t="shared" si="35"/>
        <v>52942.32</v>
      </c>
    </row>
    <row r="280" spans="2:16" s="83" customFormat="1" ht="97.5" customHeight="1">
      <c r="B280" s="80">
        <v>272</v>
      </c>
      <c r="C280" s="85" t="s">
        <v>38</v>
      </c>
      <c r="D280" s="85" t="s">
        <v>101</v>
      </c>
      <c r="E280" s="85" t="s">
        <v>114</v>
      </c>
      <c r="F280" s="86" t="s">
        <v>254</v>
      </c>
      <c r="G280" s="87" t="s">
        <v>70</v>
      </c>
      <c r="H280" s="91">
        <v>45323</v>
      </c>
      <c r="I280" s="92">
        <v>45505</v>
      </c>
      <c r="J280" s="89">
        <v>175000</v>
      </c>
      <c r="K280" s="82">
        <f t="shared" si="26"/>
        <v>5022.5</v>
      </c>
      <c r="L280" s="90">
        <v>29747.24</v>
      </c>
      <c r="M280" s="81">
        <f t="shared" si="25"/>
        <v>5320</v>
      </c>
      <c r="N280" s="90">
        <v>25</v>
      </c>
      <c r="O280" s="82">
        <f t="shared" si="34"/>
        <v>40114.740000000005</v>
      </c>
      <c r="P280" s="82">
        <f t="shared" si="35"/>
        <v>134885.26</v>
      </c>
    </row>
    <row r="281" spans="2:16" s="83" customFormat="1" ht="97.5" customHeight="1">
      <c r="B281" s="80">
        <v>273</v>
      </c>
      <c r="C281" s="85" t="s">
        <v>261</v>
      </c>
      <c r="D281" s="85" t="s">
        <v>101</v>
      </c>
      <c r="E281" s="85" t="s">
        <v>244</v>
      </c>
      <c r="F281" s="86" t="s">
        <v>254</v>
      </c>
      <c r="G281" s="87" t="s">
        <v>70</v>
      </c>
      <c r="H281" s="91">
        <v>45292</v>
      </c>
      <c r="I281" s="91">
        <v>45474</v>
      </c>
      <c r="J281" s="89">
        <v>50000</v>
      </c>
      <c r="K281" s="82">
        <f t="shared" si="26"/>
        <v>1435</v>
      </c>
      <c r="L281" s="90">
        <v>1854</v>
      </c>
      <c r="M281" s="81">
        <f t="shared" si="25"/>
        <v>1520</v>
      </c>
      <c r="N281" s="90">
        <v>25</v>
      </c>
      <c r="O281" s="82">
        <f t="shared" si="34"/>
        <v>4834</v>
      </c>
      <c r="P281" s="82">
        <f t="shared" si="35"/>
        <v>45166</v>
      </c>
    </row>
    <row r="282" spans="2:16" s="83" customFormat="1" ht="97.5" customHeight="1">
      <c r="B282" s="80">
        <v>274</v>
      </c>
      <c r="C282" s="85" t="s">
        <v>283</v>
      </c>
      <c r="D282" s="85" t="s">
        <v>101</v>
      </c>
      <c r="E282" s="85" t="s">
        <v>244</v>
      </c>
      <c r="F282" s="86" t="s">
        <v>254</v>
      </c>
      <c r="G282" s="87" t="s">
        <v>71</v>
      </c>
      <c r="H282" s="88">
        <v>45352</v>
      </c>
      <c r="I282" s="88">
        <v>45536</v>
      </c>
      <c r="J282" s="89">
        <v>40000</v>
      </c>
      <c r="K282" s="82">
        <v>1148</v>
      </c>
      <c r="L282" s="90">
        <v>442.65</v>
      </c>
      <c r="M282" s="81">
        <f t="shared" si="25"/>
        <v>1216</v>
      </c>
      <c r="N282" s="90">
        <v>25</v>
      </c>
      <c r="O282" s="82">
        <f t="shared" si="34"/>
        <v>2831.65</v>
      </c>
      <c r="P282" s="82">
        <f t="shared" si="35"/>
        <v>37168.35</v>
      </c>
    </row>
    <row r="283" spans="2:16" s="83" customFormat="1" ht="97.5" customHeight="1">
      <c r="B283" s="80">
        <v>275</v>
      </c>
      <c r="C283" s="85" t="s">
        <v>259</v>
      </c>
      <c r="D283" s="85" t="s">
        <v>101</v>
      </c>
      <c r="E283" s="85" t="s">
        <v>260</v>
      </c>
      <c r="F283" s="86" t="s">
        <v>254</v>
      </c>
      <c r="G283" s="87" t="s">
        <v>70</v>
      </c>
      <c r="H283" s="91">
        <v>45292</v>
      </c>
      <c r="I283" s="91">
        <v>45474</v>
      </c>
      <c r="J283" s="89">
        <v>80000</v>
      </c>
      <c r="K283" s="82">
        <v>2296</v>
      </c>
      <c r="L283" s="90">
        <v>7400.94</v>
      </c>
      <c r="M283" s="81">
        <v>2432</v>
      </c>
      <c r="N283" s="90">
        <v>25</v>
      </c>
      <c r="O283" s="82">
        <v>12153.94</v>
      </c>
      <c r="P283" s="82">
        <v>67846.06</v>
      </c>
    </row>
    <row r="284" spans="2:16" s="83" customFormat="1" ht="97.5" customHeight="1">
      <c r="B284" s="80">
        <v>276</v>
      </c>
      <c r="C284" s="85" t="s">
        <v>308</v>
      </c>
      <c r="D284" s="85" t="s">
        <v>101</v>
      </c>
      <c r="E284" s="85" t="s">
        <v>260</v>
      </c>
      <c r="F284" s="86" t="s">
        <v>254</v>
      </c>
      <c r="G284" s="87" t="s">
        <v>70</v>
      </c>
      <c r="H284" s="92" t="s">
        <v>303</v>
      </c>
      <c r="I284" s="92">
        <v>45444</v>
      </c>
      <c r="J284" s="89">
        <v>60000</v>
      </c>
      <c r="K284" s="82">
        <v>1722</v>
      </c>
      <c r="L284" s="90">
        <v>3143.56</v>
      </c>
      <c r="M284" s="81">
        <v>1824</v>
      </c>
      <c r="N284" s="90">
        <v>1740.46</v>
      </c>
      <c r="O284" s="82">
        <f t="shared" si="34"/>
        <v>8430.02</v>
      </c>
      <c r="P284" s="82">
        <f t="shared" si="35"/>
        <v>51569.979999999996</v>
      </c>
    </row>
    <row r="285" spans="2:16" s="83" customFormat="1" ht="97.5" customHeight="1">
      <c r="B285" s="80">
        <v>277</v>
      </c>
      <c r="C285" s="85" t="s">
        <v>190</v>
      </c>
      <c r="D285" s="85" t="s">
        <v>101</v>
      </c>
      <c r="E285" s="85" t="s">
        <v>245</v>
      </c>
      <c r="F285" s="86" t="s">
        <v>254</v>
      </c>
      <c r="G285" s="87" t="s">
        <v>70</v>
      </c>
      <c r="H285" s="91">
        <v>45292</v>
      </c>
      <c r="I285" s="91">
        <v>45474</v>
      </c>
      <c r="J285" s="89">
        <v>40000</v>
      </c>
      <c r="K285" s="82">
        <f t="shared" si="26"/>
        <v>1148</v>
      </c>
      <c r="L285" s="90">
        <v>442.65</v>
      </c>
      <c r="M285" s="81">
        <f t="shared" si="25"/>
        <v>1216</v>
      </c>
      <c r="N285" s="90">
        <v>25</v>
      </c>
      <c r="O285" s="82">
        <f t="shared" si="34"/>
        <v>2831.65</v>
      </c>
      <c r="P285" s="82">
        <f t="shared" si="35"/>
        <v>37168.35</v>
      </c>
    </row>
    <row r="286" spans="2:16" s="83" customFormat="1" ht="97.5" customHeight="1">
      <c r="B286" s="80">
        <v>278</v>
      </c>
      <c r="C286" s="97" t="s">
        <v>222</v>
      </c>
      <c r="D286" s="85" t="s">
        <v>101</v>
      </c>
      <c r="E286" s="85" t="s">
        <v>221</v>
      </c>
      <c r="F286" s="86" t="s">
        <v>254</v>
      </c>
      <c r="G286" s="87" t="s">
        <v>70</v>
      </c>
      <c r="H286" s="104">
        <v>45231</v>
      </c>
      <c r="I286" s="104">
        <v>45413</v>
      </c>
      <c r="J286" s="89">
        <v>60000</v>
      </c>
      <c r="K286" s="82">
        <v>1722</v>
      </c>
      <c r="L286" s="90">
        <v>3143.56</v>
      </c>
      <c r="M286" s="81">
        <v>1824</v>
      </c>
      <c r="N286" s="90">
        <v>1740.46</v>
      </c>
      <c r="O286" s="82">
        <f t="shared" si="34"/>
        <v>8430.02</v>
      </c>
      <c r="P286" s="82">
        <f t="shared" si="35"/>
        <v>51569.979999999996</v>
      </c>
    </row>
    <row r="287" spans="2:16" s="83" customFormat="1" ht="97.5" customHeight="1">
      <c r="B287" s="80">
        <v>279</v>
      </c>
      <c r="C287" s="85" t="s">
        <v>50</v>
      </c>
      <c r="D287" s="85" t="s">
        <v>101</v>
      </c>
      <c r="E287" s="85" t="s">
        <v>286</v>
      </c>
      <c r="F287" s="86" t="s">
        <v>254</v>
      </c>
      <c r="G287" s="87" t="s">
        <v>70</v>
      </c>
      <c r="H287" s="88">
        <v>45292</v>
      </c>
      <c r="I287" s="88">
        <v>45474</v>
      </c>
      <c r="J287" s="89">
        <v>130000</v>
      </c>
      <c r="K287" s="82">
        <v>3731</v>
      </c>
      <c r="L287" s="90">
        <v>19162.189999999999</v>
      </c>
      <c r="M287" s="81">
        <v>3952</v>
      </c>
      <c r="N287" s="90">
        <v>25</v>
      </c>
      <c r="O287" s="82">
        <v>26870.19</v>
      </c>
      <c r="P287" s="82">
        <v>103129.81</v>
      </c>
    </row>
    <row r="288" spans="2:16" s="83" customFormat="1" ht="97.5" customHeight="1">
      <c r="B288" s="80">
        <v>280</v>
      </c>
      <c r="C288" s="97" t="s">
        <v>312</v>
      </c>
      <c r="D288" s="97" t="s">
        <v>101</v>
      </c>
      <c r="E288" s="85" t="s">
        <v>245</v>
      </c>
      <c r="F288" s="86" t="s">
        <v>254</v>
      </c>
      <c r="G288" s="105" t="s">
        <v>71</v>
      </c>
      <c r="H288" s="104">
        <v>45292</v>
      </c>
      <c r="I288" s="92">
        <v>45474</v>
      </c>
      <c r="J288" s="89">
        <v>40000</v>
      </c>
      <c r="K288" s="82">
        <f t="shared" ref="K288:K290" si="37">+J288*2.87%</f>
        <v>1148</v>
      </c>
      <c r="L288" s="90">
        <v>442.65</v>
      </c>
      <c r="M288" s="81">
        <f t="shared" si="25"/>
        <v>1216</v>
      </c>
      <c r="N288" s="90">
        <v>25</v>
      </c>
      <c r="O288" s="82">
        <f t="shared" si="34"/>
        <v>2831.65</v>
      </c>
      <c r="P288" s="82">
        <f t="shared" si="35"/>
        <v>37168.35</v>
      </c>
    </row>
    <row r="289" spans="2:16" s="83" customFormat="1" ht="97.5" customHeight="1">
      <c r="B289" s="80">
        <v>281</v>
      </c>
      <c r="C289" s="97" t="s">
        <v>318</v>
      </c>
      <c r="D289" s="97" t="s">
        <v>101</v>
      </c>
      <c r="E289" s="85" t="s">
        <v>319</v>
      </c>
      <c r="F289" s="86" t="s">
        <v>254</v>
      </c>
      <c r="G289" s="105" t="s">
        <v>71</v>
      </c>
      <c r="H289" s="104">
        <v>45292</v>
      </c>
      <c r="I289" s="92">
        <v>45474</v>
      </c>
      <c r="J289" s="89">
        <v>80000</v>
      </c>
      <c r="K289" s="82">
        <f t="shared" si="37"/>
        <v>2296</v>
      </c>
      <c r="L289" s="90">
        <v>7400.87</v>
      </c>
      <c r="M289" s="81">
        <f t="shared" si="25"/>
        <v>2432</v>
      </c>
      <c r="N289" s="90">
        <v>25</v>
      </c>
      <c r="O289" s="82">
        <f t="shared" si="34"/>
        <v>12153.869999999999</v>
      </c>
      <c r="P289" s="82">
        <f t="shared" si="35"/>
        <v>67846.13</v>
      </c>
    </row>
    <row r="290" spans="2:16" s="83" customFormat="1" ht="97.5" customHeight="1">
      <c r="B290" s="80">
        <v>282</v>
      </c>
      <c r="C290" s="97" t="s">
        <v>387</v>
      </c>
      <c r="D290" s="97" t="s">
        <v>101</v>
      </c>
      <c r="E290" s="85" t="s">
        <v>388</v>
      </c>
      <c r="F290" s="86" t="s">
        <v>254</v>
      </c>
      <c r="G290" s="105" t="s">
        <v>71</v>
      </c>
      <c r="H290" s="104">
        <v>45360</v>
      </c>
      <c r="I290" s="92">
        <v>45544</v>
      </c>
      <c r="J290" s="89">
        <v>50000</v>
      </c>
      <c r="K290" s="82">
        <f t="shared" si="37"/>
        <v>1435</v>
      </c>
      <c r="L290" s="90">
        <v>1854</v>
      </c>
      <c r="M290" s="81">
        <f t="shared" si="25"/>
        <v>1520</v>
      </c>
      <c r="N290" s="90">
        <v>25</v>
      </c>
      <c r="O290" s="82">
        <f t="shared" si="34"/>
        <v>4834</v>
      </c>
      <c r="P290" s="82">
        <f t="shared" si="35"/>
        <v>45166</v>
      </c>
    </row>
    <row r="291" spans="2:16" s="83" customFormat="1" ht="97.5" customHeight="1">
      <c r="B291" s="80">
        <v>283</v>
      </c>
      <c r="C291" s="97" t="s">
        <v>390</v>
      </c>
      <c r="D291" s="97" t="s">
        <v>101</v>
      </c>
      <c r="E291" s="85" t="s">
        <v>26</v>
      </c>
      <c r="F291" s="86" t="s">
        <v>254</v>
      </c>
      <c r="G291" s="105" t="s">
        <v>71</v>
      </c>
      <c r="H291" s="104">
        <v>45383</v>
      </c>
      <c r="I291" s="92">
        <v>45566</v>
      </c>
      <c r="J291" s="89">
        <v>80000</v>
      </c>
      <c r="K291" s="82">
        <v>2296</v>
      </c>
      <c r="L291" s="90">
        <v>7400.94</v>
      </c>
      <c r="M291" s="81">
        <v>2432</v>
      </c>
      <c r="N291" s="90">
        <v>25</v>
      </c>
      <c r="O291" s="82">
        <f t="shared" si="34"/>
        <v>12153.939999999999</v>
      </c>
      <c r="P291" s="82">
        <f t="shared" si="35"/>
        <v>67846.06</v>
      </c>
    </row>
    <row r="292" spans="2:16" s="83" customFormat="1" ht="142.5" customHeight="1">
      <c r="B292" s="80">
        <v>284</v>
      </c>
      <c r="C292" s="97" t="s">
        <v>391</v>
      </c>
      <c r="D292" s="97" t="s">
        <v>101</v>
      </c>
      <c r="E292" s="85" t="s">
        <v>392</v>
      </c>
      <c r="F292" s="86" t="s">
        <v>254</v>
      </c>
      <c r="G292" s="105" t="s">
        <v>70</v>
      </c>
      <c r="H292" s="104">
        <v>45383</v>
      </c>
      <c r="I292" s="92">
        <v>45566</v>
      </c>
      <c r="J292" s="89">
        <v>110000</v>
      </c>
      <c r="K292" s="82">
        <v>3157</v>
      </c>
      <c r="L292" s="90">
        <v>14457.69</v>
      </c>
      <c r="M292" s="81">
        <v>3344</v>
      </c>
      <c r="N292" s="90">
        <v>25</v>
      </c>
      <c r="O292" s="82">
        <v>20983.69</v>
      </c>
      <c r="P292" s="82">
        <v>89016.31</v>
      </c>
    </row>
    <row r="293" spans="2:16" s="83" customFormat="1" ht="142.5" customHeight="1">
      <c r="B293" s="80">
        <v>285</v>
      </c>
      <c r="C293" s="97" t="s">
        <v>393</v>
      </c>
      <c r="D293" s="97" t="s">
        <v>101</v>
      </c>
      <c r="E293" s="85" t="s">
        <v>319</v>
      </c>
      <c r="F293" s="86" t="s">
        <v>254</v>
      </c>
      <c r="G293" s="105" t="s">
        <v>70</v>
      </c>
      <c r="H293" s="104">
        <v>45383</v>
      </c>
      <c r="I293" s="92">
        <v>45566</v>
      </c>
      <c r="J293" s="89">
        <v>80000</v>
      </c>
      <c r="K293" s="82">
        <v>2296</v>
      </c>
      <c r="L293" s="90">
        <v>7400.94</v>
      </c>
      <c r="M293" s="81">
        <v>2432</v>
      </c>
      <c r="N293" s="90">
        <v>25</v>
      </c>
      <c r="O293" s="82">
        <v>12153.94</v>
      </c>
      <c r="P293" s="82">
        <v>67846.06</v>
      </c>
    </row>
    <row r="294" spans="2:16" s="83" customFormat="1" ht="142.5" customHeight="1">
      <c r="B294" s="80">
        <v>286</v>
      </c>
      <c r="C294" s="97" t="s">
        <v>403</v>
      </c>
      <c r="D294" s="97" t="s">
        <v>101</v>
      </c>
      <c r="E294" s="85" t="s">
        <v>404</v>
      </c>
      <c r="F294" s="86" t="s">
        <v>254</v>
      </c>
      <c r="G294" s="105" t="s">
        <v>70</v>
      </c>
      <c r="H294" s="104">
        <v>45271</v>
      </c>
      <c r="I294" s="92">
        <v>45454</v>
      </c>
      <c r="J294" s="89">
        <v>80000</v>
      </c>
      <c r="K294" s="82">
        <v>2296</v>
      </c>
      <c r="L294" s="90">
        <v>7400.94</v>
      </c>
      <c r="M294" s="81">
        <v>2432</v>
      </c>
      <c r="N294" s="90">
        <v>25</v>
      </c>
      <c r="O294" s="82">
        <f t="shared" si="34"/>
        <v>12153.939999999999</v>
      </c>
      <c r="P294" s="82">
        <f t="shared" si="35"/>
        <v>67846.06</v>
      </c>
    </row>
    <row r="295" spans="2:16" s="83" customFormat="1" ht="97.5" customHeight="1">
      <c r="B295" s="80">
        <v>287</v>
      </c>
      <c r="C295" s="85" t="s">
        <v>59</v>
      </c>
      <c r="D295" s="85" t="s">
        <v>280</v>
      </c>
      <c r="E295" s="85" t="s">
        <v>26</v>
      </c>
      <c r="F295" s="86" t="s">
        <v>254</v>
      </c>
      <c r="G295" s="87" t="s">
        <v>70</v>
      </c>
      <c r="H295" s="88">
        <v>45292</v>
      </c>
      <c r="I295" s="88">
        <v>45474</v>
      </c>
      <c r="J295" s="89">
        <v>80000</v>
      </c>
      <c r="K295" s="82">
        <v>2296</v>
      </c>
      <c r="L295" s="90">
        <v>0</v>
      </c>
      <c r="M295" s="81">
        <v>2432</v>
      </c>
      <c r="N295" s="90">
        <v>25</v>
      </c>
      <c r="O295" s="82">
        <v>4753</v>
      </c>
      <c r="P295" s="82">
        <v>75247</v>
      </c>
    </row>
    <row r="296" spans="2:16" s="95" customFormat="1" ht="97.5" customHeight="1">
      <c r="B296" s="80">
        <v>288</v>
      </c>
      <c r="C296" s="85" t="s">
        <v>197</v>
      </c>
      <c r="D296" s="85" t="s">
        <v>280</v>
      </c>
      <c r="E296" s="85" t="s">
        <v>196</v>
      </c>
      <c r="F296" s="86" t="s">
        <v>254</v>
      </c>
      <c r="G296" s="84" t="s">
        <v>71</v>
      </c>
      <c r="H296" s="88">
        <v>45323</v>
      </c>
      <c r="I296" s="91">
        <v>45505</v>
      </c>
      <c r="J296" s="89">
        <v>50000</v>
      </c>
      <c r="K296" s="82">
        <f t="shared" ref="K296:K310" si="38">+J296*2.87%</f>
        <v>1435</v>
      </c>
      <c r="L296" s="90">
        <v>1854</v>
      </c>
      <c r="M296" s="81">
        <f t="shared" si="25"/>
        <v>1520</v>
      </c>
      <c r="N296" s="90">
        <v>25</v>
      </c>
      <c r="O296" s="82">
        <f t="shared" si="34"/>
        <v>4834</v>
      </c>
      <c r="P296" s="82">
        <f t="shared" si="35"/>
        <v>45166</v>
      </c>
    </row>
    <row r="297" spans="2:16" s="83" customFormat="1" ht="97.5" customHeight="1">
      <c r="B297" s="80">
        <v>289</v>
      </c>
      <c r="C297" s="93" t="s">
        <v>167</v>
      </c>
      <c r="D297" s="85" t="s">
        <v>280</v>
      </c>
      <c r="E297" s="85" t="s">
        <v>196</v>
      </c>
      <c r="F297" s="86" t="s">
        <v>254</v>
      </c>
      <c r="G297" s="87" t="s">
        <v>71</v>
      </c>
      <c r="H297" s="92">
        <v>45323</v>
      </c>
      <c r="I297" s="106">
        <v>45505</v>
      </c>
      <c r="J297" s="89">
        <v>45000</v>
      </c>
      <c r="K297" s="82">
        <f t="shared" si="38"/>
        <v>1291.5</v>
      </c>
      <c r="L297" s="90">
        <v>1148.33</v>
      </c>
      <c r="M297" s="81">
        <f t="shared" si="25"/>
        <v>1368</v>
      </c>
      <c r="N297" s="90">
        <v>25</v>
      </c>
      <c r="O297" s="82">
        <f t="shared" si="34"/>
        <v>3832.83</v>
      </c>
      <c r="P297" s="82">
        <f t="shared" si="35"/>
        <v>41167.17</v>
      </c>
    </row>
    <row r="298" spans="2:16" s="95" customFormat="1" ht="97.5" customHeight="1">
      <c r="B298" s="80">
        <v>290</v>
      </c>
      <c r="C298" s="85" t="s">
        <v>193</v>
      </c>
      <c r="D298" s="85" t="s">
        <v>280</v>
      </c>
      <c r="E298" s="85" t="s">
        <v>80</v>
      </c>
      <c r="F298" s="86" t="s">
        <v>254</v>
      </c>
      <c r="G298" s="84" t="s">
        <v>70</v>
      </c>
      <c r="H298" s="88">
        <v>45323</v>
      </c>
      <c r="I298" s="91">
        <v>45505</v>
      </c>
      <c r="J298" s="89">
        <v>55000</v>
      </c>
      <c r="K298" s="82">
        <f t="shared" si="38"/>
        <v>1578.5</v>
      </c>
      <c r="L298" s="90">
        <v>2559.6799999999998</v>
      </c>
      <c r="M298" s="81">
        <f t="shared" si="25"/>
        <v>1672</v>
      </c>
      <c r="N298" s="90">
        <v>25</v>
      </c>
      <c r="O298" s="82">
        <f t="shared" si="34"/>
        <v>5835.18</v>
      </c>
      <c r="P298" s="82">
        <f t="shared" si="35"/>
        <v>49164.82</v>
      </c>
    </row>
    <row r="299" spans="2:16" s="83" customFormat="1" ht="97.5" customHeight="1">
      <c r="B299" s="80">
        <v>291</v>
      </c>
      <c r="C299" s="85" t="s">
        <v>136</v>
      </c>
      <c r="D299" s="85" t="s">
        <v>280</v>
      </c>
      <c r="E299" s="85" t="s">
        <v>196</v>
      </c>
      <c r="F299" s="86" t="s">
        <v>254</v>
      </c>
      <c r="G299" s="84" t="s">
        <v>71</v>
      </c>
      <c r="H299" s="92" t="s">
        <v>303</v>
      </c>
      <c r="I299" s="92">
        <v>45444</v>
      </c>
      <c r="J299" s="89">
        <v>40000</v>
      </c>
      <c r="K299" s="82">
        <f t="shared" si="38"/>
        <v>1148</v>
      </c>
      <c r="L299" s="90">
        <v>442.65</v>
      </c>
      <c r="M299" s="81">
        <f t="shared" si="25"/>
        <v>1216</v>
      </c>
      <c r="N299" s="90">
        <v>25</v>
      </c>
      <c r="O299" s="82">
        <f t="shared" si="34"/>
        <v>2831.65</v>
      </c>
      <c r="P299" s="82">
        <f t="shared" si="35"/>
        <v>37168.35</v>
      </c>
    </row>
    <row r="300" spans="2:16" s="83" customFormat="1" ht="97.5" customHeight="1">
      <c r="B300" s="80">
        <v>292</v>
      </c>
      <c r="C300" s="85" t="s">
        <v>20</v>
      </c>
      <c r="D300" s="85" t="s">
        <v>280</v>
      </c>
      <c r="E300" s="85" t="s">
        <v>113</v>
      </c>
      <c r="F300" s="86" t="s">
        <v>254</v>
      </c>
      <c r="G300" s="87" t="s">
        <v>71</v>
      </c>
      <c r="H300" s="92" t="s">
        <v>303</v>
      </c>
      <c r="I300" s="92">
        <v>45444</v>
      </c>
      <c r="J300" s="89">
        <v>100000</v>
      </c>
      <c r="K300" s="82">
        <v>2870</v>
      </c>
      <c r="L300" s="90">
        <v>11247.71</v>
      </c>
      <c r="M300" s="81">
        <v>3040</v>
      </c>
      <c r="N300" s="90">
        <v>3455.92</v>
      </c>
      <c r="O300" s="82">
        <f t="shared" si="34"/>
        <v>20613.629999999997</v>
      </c>
      <c r="P300" s="82">
        <f t="shared" si="35"/>
        <v>79386.37</v>
      </c>
    </row>
    <row r="301" spans="2:16" s="83" customFormat="1" ht="97.5" customHeight="1">
      <c r="B301" s="80">
        <v>293</v>
      </c>
      <c r="C301" s="85" t="s">
        <v>184</v>
      </c>
      <c r="D301" s="85" t="s">
        <v>280</v>
      </c>
      <c r="E301" s="85" t="s">
        <v>234</v>
      </c>
      <c r="F301" s="86" t="s">
        <v>254</v>
      </c>
      <c r="G301" s="87" t="s">
        <v>70</v>
      </c>
      <c r="H301" s="88">
        <v>45292</v>
      </c>
      <c r="I301" s="88">
        <v>45474</v>
      </c>
      <c r="J301" s="89">
        <v>130000</v>
      </c>
      <c r="K301" s="82">
        <f t="shared" si="38"/>
        <v>3731</v>
      </c>
      <c r="L301" s="90">
        <v>19162.12</v>
      </c>
      <c r="M301" s="81">
        <f t="shared" si="25"/>
        <v>3952</v>
      </c>
      <c r="N301" s="90">
        <v>25</v>
      </c>
      <c r="O301" s="82">
        <f t="shared" si="34"/>
        <v>26870.12</v>
      </c>
      <c r="P301" s="82">
        <f t="shared" si="35"/>
        <v>103129.88</v>
      </c>
    </row>
    <row r="302" spans="2:16" s="83" customFormat="1" ht="97.5" customHeight="1">
      <c r="B302" s="80">
        <v>294</v>
      </c>
      <c r="C302" s="85" t="s">
        <v>39</v>
      </c>
      <c r="D302" s="85" t="s">
        <v>280</v>
      </c>
      <c r="E302" s="85" t="s">
        <v>106</v>
      </c>
      <c r="F302" s="86" t="s">
        <v>254</v>
      </c>
      <c r="G302" s="87" t="s">
        <v>70</v>
      </c>
      <c r="H302" s="92" t="s">
        <v>303</v>
      </c>
      <c r="I302" s="92">
        <v>45444</v>
      </c>
      <c r="J302" s="89">
        <v>80000</v>
      </c>
      <c r="K302" s="82">
        <v>2296</v>
      </c>
      <c r="L302" s="90">
        <v>7400.94</v>
      </c>
      <c r="M302" s="81">
        <v>2432</v>
      </c>
      <c r="N302" s="90">
        <v>25</v>
      </c>
      <c r="O302" s="82">
        <v>12153.94</v>
      </c>
      <c r="P302" s="82">
        <v>67846.06</v>
      </c>
    </row>
    <row r="303" spans="2:16" s="83" customFormat="1" ht="97.5" customHeight="1">
      <c r="B303" s="80">
        <v>295</v>
      </c>
      <c r="C303" s="85" t="s">
        <v>249</v>
      </c>
      <c r="D303" s="85" t="s">
        <v>280</v>
      </c>
      <c r="E303" s="85" t="s">
        <v>80</v>
      </c>
      <c r="F303" s="86" t="s">
        <v>254</v>
      </c>
      <c r="G303" s="87" t="s">
        <v>71</v>
      </c>
      <c r="H303" s="92" t="s">
        <v>303</v>
      </c>
      <c r="I303" s="92">
        <v>45444</v>
      </c>
      <c r="J303" s="89">
        <v>75000</v>
      </c>
      <c r="K303" s="82">
        <f t="shared" si="38"/>
        <v>2152.5</v>
      </c>
      <c r="L303" s="90">
        <v>6309.38</v>
      </c>
      <c r="M303" s="81">
        <f t="shared" si="25"/>
        <v>2280</v>
      </c>
      <c r="N303" s="90">
        <v>25</v>
      </c>
      <c r="O303" s="82">
        <f t="shared" si="34"/>
        <v>10766.880000000001</v>
      </c>
      <c r="P303" s="82">
        <f t="shared" si="35"/>
        <v>64233.119999999995</v>
      </c>
    </row>
    <row r="304" spans="2:16" s="83" customFormat="1" ht="97.5" customHeight="1">
      <c r="B304" s="80">
        <v>296</v>
      </c>
      <c r="C304" s="85" t="s">
        <v>263</v>
      </c>
      <c r="D304" s="85" t="s">
        <v>280</v>
      </c>
      <c r="E304" s="85" t="s">
        <v>80</v>
      </c>
      <c r="F304" s="86" t="s">
        <v>254</v>
      </c>
      <c r="G304" s="87" t="s">
        <v>70</v>
      </c>
      <c r="H304" s="91">
        <v>45292</v>
      </c>
      <c r="I304" s="91">
        <v>45474</v>
      </c>
      <c r="J304" s="89">
        <v>60000</v>
      </c>
      <c r="K304" s="82">
        <f t="shared" si="38"/>
        <v>1722</v>
      </c>
      <c r="L304" s="90">
        <v>3486.68</v>
      </c>
      <c r="M304" s="81">
        <f t="shared" si="25"/>
        <v>1824</v>
      </c>
      <c r="N304" s="90">
        <v>25</v>
      </c>
      <c r="O304" s="82">
        <f t="shared" si="34"/>
        <v>7057.68</v>
      </c>
      <c r="P304" s="82">
        <f t="shared" si="35"/>
        <v>52942.32</v>
      </c>
    </row>
    <row r="305" spans="2:16" s="83" customFormat="1" ht="97.5" customHeight="1">
      <c r="B305" s="80">
        <v>297</v>
      </c>
      <c r="C305" s="85" t="s">
        <v>264</v>
      </c>
      <c r="D305" s="85" t="s">
        <v>280</v>
      </c>
      <c r="E305" s="85" t="s">
        <v>80</v>
      </c>
      <c r="F305" s="86" t="s">
        <v>254</v>
      </c>
      <c r="G305" s="87" t="s">
        <v>71</v>
      </c>
      <c r="H305" s="91">
        <v>45292</v>
      </c>
      <c r="I305" s="91">
        <v>45474</v>
      </c>
      <c r="J305" s="89">
        <v>60000</v>
      </c>
      <c r="K305" s="82">
        <f t="shared" si="38"/>
        <v>1722</v>
      </c>
      <c r="L305" s="90">
        <v>3486.68</v>
      </c>
      <c r="M305" s="81">
        <f t="shared" ref="M305:M310" si="39">+J305*3.04%</f>
        <v>1824</v>
      </c>
      <c r="N305" s="90">
        <v>25</v>
      </c>
      <c r="O305" s="82">
        <f t="shared" si="34"/>
        <v>7057.68</v>
      </c>
      <c r="P305" s="82">
        <f t="shared" si="35"/>
        <v>52942.32</v>
      </c>
    </row>
    <row r="306" spans="2:16" s="83" customFormat="1" ht="97.5" customHeight="1">
      <c r="B306" s="80">
        <v>298</v>
      </c>
      <c r="C306" s="85" t="s">
        <v>265</v>
      </c>
      <c r="D306" s="85" t="s">
        <v>280</v>
      </c>
      <c r="E306" s="85" t="s">
        <v>80</v>
      </c>
      <c r="F306" s="86" t="s">
        <v>254</v>
      </c>
      <c r="G306" s="87" t="s">
        <v>71</v>
      </c>
      <c r="H306" s="91">
        <v>45292</v>
      </c>
      <c r="I306" s="91">
        <v>45474</v>
      </c>
      <c r="J306" s="89">
        <v>60000</v>
      </c>
      <c r="K306" s="82">
        <f t="shared" si="38"/>
        <v>1722</v>
      </c>
      <c r="L306" s="90">
        <v>3486.68</v>
      </c>
      <c r="M306" s="81">
        <f t="shared" si="39"/>
        <v>1824</v>
      </c>
      <c r="N306" s="90">
        <v>25</v>
      </c>
      <c r="O306" s="82">
        <f t="shared" si="34"/>
        <v>7057.68</v>
      </c>
      <c r="P306" s="82">
        <f t="shared" si="35"/>
        <v>52942.32</v>
      </c>
    </row>
    <row r="307" spans="2:16" s="83" customFormat="1" ht="97.5" customHeight="1">
      <c r="B307" s="80">
        <v>299</v>
      </c>
      <c r="C307" s="85" t="s">
        <v>266</v>
      </c>
      <c r="D307" s="85" t="s">
        <v>280</v>
      </c>
      <c r="E307" s="85" t="s">
        <v>196</v>
      </c>
      <c r="F307" s="86" t="s">
        <v>254</v>
      </c>
      <c r="G307" s="87" t="s">
        <v>70</v>
      </c>
      <c r="H307" s="91">
        <v>45292</v>
      </c>
      <c r="I307" s="91">
        <v>45474</v>
      </c>
      <c r="J307" s="89">
        <v>6666.67</v>
      </c>
      <c r="K307" s="82">
        <f t="shared" si="38"/>
        <v>191.333429</v>
      </c>
      <c r="L307" s="90">
        <v>0</v>
      </c>
      <c r="M307" s="81">
        <f t="shared" si="39"/>
        <v>202.66676799999999</v>
      </c>
      <c r="N307" s="90">
        <v>25</v>
      </c>
      <c r="O307" s="82">
        <f t="shared" si="34"/>
        <v>419.00019699999996</v>
      </c>
      <c r="P307" s="82">
        <f t="shared" si="35"/>
        <v>6247.6698029999998</v>
      </c>
    </row>
    <row r="308" spans="2:16" s="83" customFormat="1" ht="97.5" customHeight="1">
      <c r="B308" s="80">
        <v>300</v>
      </c>
      <c r="C308" s="85" t="s">
        <v>208</v>
      </c>
      <c r="D308" s="85" t="s">
        <v>280</v>
      </c>
      <c r="E308" s="85" t="s">
        <v>80</v>
      </c>
      <c r="F308" s="86" t="s">
        <v>254</v>
      </c>
      <c r="G308" s="87" t="s">
        <v>70</v>
      </c>
      <c r="H308" s="92">
        <v>45231</v>
      </c>
      <c r="I308" s="92">
        <v>45413</v>
      </c>
      <c r="J308" s="89">
        <v>60000</v>
      </c>
      <c r="K308" s="82">
        <f t="shared" si="38"/>
        <v>1722</v>
      </c>
      <c r="L308" s="90">
        <v>3486.68</v>
      </c>
      <c r="M308" s="81">
        <f t="shared" si="39"/>
        <v>1824</v>
      </c>
      <c r="N308" s="90">
        <v>25</v>
      </c>
      <c r="O308" s="82">
        <f>SUM(K308:N308)</f>
        <v>7057.68</v>
      </c>
      <c r="P308" s="82">
        <f t="shared" si="35"/>
        <v>52942.32</v>
      </c>
    </row>
    <row r="309" spans="2:16" s="83" customFormat="1" ht="97.5" customHeight="1">
      <c r="B309" s="80">
        <v>301</v>
      </c>
      <c r="C309" s="85" t="s">
        <v>209</v>
      </c>
      <c r="D309" s="85" t="s">
        <v>280</v>
      </c>
      <c r="E309" s="85" t="s">
        <v>80</v>
      </c>
      <c r="F309" s="86" t="s">
        <v>254</v>
      </c>
      <c r="G309" s="87" t="s">
        <v>71</v>
      </c>
      <c r="H309" s="92">
        <v>45234</v>
      </c>
      <c r="I309" s="92">
        <v>45416</v>
      </c>
      <c r="J309" s="89">
        <v>60000</v>
      </c>
      <c r="K309" s="82">
        <v>1722</v>
      </c>
      <c r="L309" s="90">
        <v>3486.65</v>
      </c>
      <c r="M309" s="81">
        <v>1824</v>
      </c>
      <c r="N309" s="90">
        <v>25</v>
      </c>
      <c r="O309" s="82">
        <f t="shared" si="34"/>
        <v>7057.65</v>
      </c>
      <c r="P309" s="82">
        <f t="shared" si="35"/>
        <v>52942.35</v>
      </c>
    </row>
    <row r="310" spans="2:16" s="83" customFormat="1" ht="97.5" customHeight="1" thickBot="1">
      <c r="B310" s="80">
        <v>302</v>
      </c>
      <c r="C310" s="85" t="s">
        <v>58</v>
      </c>
      <c r="D310" s="85" t="s">
        <v>280</v>
      </c>
      <c r="E310" s="85" t="s">
        <v>113</v>
      </c>
      <c r="F310" s="86" t="s">
        <v>254</v>
      </c>
      <c r="G310" s="87" t="s">
        <v>70</v>
      </c>
      <c r="H310" s="92" t="s">
        <v>303</v>
      </c>
      <c r="I310" s="92">
        <v>45444</v>
      </c>
      <c r="J310" s="89">
        <v>90000</v>
      </c>
      <c r="K310" s="82">
        <f t="shared" si="38"/>
        <v>2583</v>
      </c>
      <c r="L310" s="90">
        <v>9753.1200000000008</v>
      </c>
      <c r="M310" s="81">
        <f t="shared" si="39"/>
        <v>2736</v>
      </c>
      <c r="N310" s="90">
        <v>25</v>
      </c>
      <c r="O310" s="82">
        <f t="shared" si="34"/>
        <v>15097.12</v>
      </c>
      <c r="P310" s="82">
        <f t="shared" si="35"/>
        <v>74902.880000000005</v>
      </c>
    </row>
    <row r="311" spans="2:16" s="30" customFormat="1" ht="97.5" customHeight="1" thickBot="1">
      <c r="B311" s="108" t="s">
        <v>5</v>
      </c>
      <c r="C311" s="109"/>
      <c r="D311" s="109"/>
      <c r="E311" s="109"/>
      <c r="F311" s="109"/>
      <c r="G311" s="109"/>
      <c r="H311" s="109"/>
      <c r="I311" s="109"/>
      <c r="J311" s="66">
        <f t="shared" ref="J311:P311" si="40">SUM(J9:J310)</f>
        <v>22955663</v>
      </c>
      <c r="K311" s="66">
        <f t="shared" si="40"/>
        <v>658827.53342899994</v>
      </c>
      <c r="L311" s="66">
        <f t="shared" si="40"/>
        <v>2127172.7499999958</v>
      </c>
      <c r="M311" s="66">
        <f t="shared" si="40"/>
        <v>697852.15676799999</v>
      </c>
      <c r="N311" s="66">
        <f t="shared" si="40"/>
        <v>101153.22000000003</v>
      </c>
      <c r="O311" s="66">
        <f t="shared" si="40"/>
        <v>3585005.6601969996</v>
      </c>
      <c r="P311" s="66">
        <f t="shared" si="40"/>
        <v>19370657.339803014</v>
      </c>
    </row>
    <row r="312" spans="2:16" s="67" customFormat="1" ht="45.75">
      <c r="B312" s="68" t="s">
        <v>253</v>
      </c>
      <c r="C312" s="69"/>
      <c r="D312" s="70"/>
      <c r="E312" s="71"/>
      <c r="F312" s="72"/>
      <c r="G312" s="73"/>
      <c r="H312" s="74"/>
      <c r="I312" s="74"/>
      <c r="J312" s="74"/>
      <c r="K312" s="74"/>
      <c r="L312" s="74"/>
      <c r="M312" s="74"/>
      <c r="N312" s="74"/>
      <c r="O312" s="74"/>
      <c r="P312" s="74"/>
    </row>
    <row r="313" spans="2:16" s="67" customFormat="1" ht="51">
      <c r="B313" s="68" t="s">
        <v>252</v>
      </c>
      <c r="C313" s="75"/>
      <c r="D313" s="70"/>
      <c r="E313" s="71"/>
      <c r="F313" s="76"/>
      <c r="G313" s="73"/>
      <c r="H313" s="74"/>
      <c r="I313" s="74"/>
      <c r="J313" s="74"/>
      <c r="K313" s="74"/>
      <c r="L313" s="74"/>
      <c r="M313" s="74"/>
      <c r="N313" s="74"/>
      <c r="O313" s="74"/>
      <c r="P313" s="74"/>
    </row>
    <row r="314" spans="2:16" s="67" customFormat="1" ht="51">
      <c r="B314" s="68" t="s">
        <v>287</v>
      </c>
      <c r="C314" s="75"/>
      <c r="D314" s="70"/>
      <c r="E314" s="71"/>
      <c r="F314" s="72" t="s">
        <v>6</v>
      </c>
      <c r="G314" s="77"/>
      <c r="H314" s="74"/>
      <c r="I314" s="74"/>
      <c r="J314" s="74"/>
      <c r="K314" s="74"/>
      <c r="L314" s="74"/>
      <c r="M314" s="74"/>
      <c r="N314" s="74"/>
      <c r="O314" s="74"/>
      <c r="P314" s="74"/>
    </row>
    <row r="315" spans="2:16" s="67" customFormat="1" ht="51">
      <c r="B315" s="68" t="s">
        <v>288</v>
      </c>
      <c r="C315" s="75"/>
      <c r="D315" s="70"/>
      <c r="E315" s="71"/>
      <c r="F315" s="72"/>
      <c r="G315" s="78"/>
      <c r="H315" s="79"/>
      <c r="I315" s="79"/>
      <c r="J315" s="74"/>
      <c r="K315" s="74"/>
      <c r="L315" s="74"/>
      <c r="M315" s="74"/>
      <c r="N315" s="74"/>
      <c r="O315" s="74"/>
      <c r="P315" s="74"/>
    </row>
    <row r="316" spans="2:16" s="67" customFormat="1" ht="51">
      <c r="B316" s="68" t="s">
        <v>289</v>
      </c>
      <c r="C316" s="75"/>
      <c r="D316" s="70"/>
      <c r="E316" s="71"/>
      <c r="F316" s="72"/>
      <c r="G316" s="78"/>
      <c r="H316" s="79"/>
      <c r="I316" s="79"/>
      <c r="J316" s="74"/>
      <c r="K316" s="74"/>
      <c r="L316" s="74"/>
      <c r="M316" s="74"/>
      <c r="N316" s="74"/>
      <c r="O316" s="74"/>
      <c r="P316" s="74"/>
    </row>
    <row r="317" spans="2:16" s="67" customFormat="1" ht="51">
      <c r="B317" s="68"/>
      <c r="C317" s="75"/>
      <c r="D317" s="70"/>
      <c r="E317" s="71"/>
      <c r="F317" s="72"/>
      <c r="G317" s="78"/>
      <c r="H317" s="79"/>
      <c r="I317" s="79"/>
      <c r="J317" s="74"/>
      <c r="K317" s="79"/>
      <c r="L317" s="79"/>
      <c r="M317" s="79"/>
      <c r="N317" s="79"/>
    </row>
    <row r="318" spans="2:16" s="67" customFormat="1" ht="51">
      <c r="B318" s="68"/>
      <c r="C318" s="75"/>
      <c r="D318" s="70"/>
      <c r="E318" s="71"/>
      <c r="F318" s="72"/>
      <c r="G318" s="78"/>
      <c r="H318" s="79"/>
      <c r="I318" s="79"/>
      <c r="J318" s="74"/>
      <c r="K318" s="79"/>
      <c r="L318" s="79"/>
      <c r="M318" s="79"/>
      <c r="N318" s="79"/>
    </row>
    <row r="319" spans="2:16" s="67" customFormat="1" ht="51">
      <c r="B319" s="68"/>
      <c r="C319" s="75"/>
      <c r="D319" s="70"/>
      <c r="E319" s="71"/>
      <c r="F319" s="72"/>
      <c r="G319" s="78"/>
      <c r="H319" s="79"/>
      <c r="I319" s="79"/>
      <c r="J319" s="74"/>
      <c r="K319" s="79"/>
      <c r="L319" s="79"/>
      <c r="M319" s="79"/>
      <c r="N319" s="79"/>
    </row>
    <row r="320" spans="2:16" s="67" customFormat="1" ht="51">
      <c r="B320" s="68"/>
      <c r="C320" s="75"/>
      <c r="D320" s="70"/>
      <c r="E320" s="71"/>
      <c r="F320" s="72"/>
      <c r="G320" s="78"/>
      <c r="H320" s="79"/>
      <c r="I320" s="79"/>
      <c r="J320" s="79"/>
      <c r="K320" s="79"/>
      <c r="L320" s="79"/>
      <c r="M320" s="79"/>
      <c r="N320" s="79"/>
    </row>
    <row r="321" spans="2:16" customFormat="1" ht="45.75">
      <c r="B321" s="31"/>
      <c r="C321" s="50"/>
      <c r="D321" s="50"/>
      <c r="E321" s="71"/>
      <c r="F321" s="33"/>
      <c r="G321" s="32"/>
      <c r="H321" s="32" t="s">
        <v>172</v>
      </c>
      <c r="I321" s="79"/>
      <c r="J321" s="48"/>
      <c r="K321" s="36"/>
      <c r="L321" s="36"/>
      <c r="M321" s="36"/>
      <c r="N321" s="36"/>
      <c r="O321" s="36"/>
      <c r="P321" s="32"/>
    </row>
    <row r="322" spans="2:16" customFormat="1" ht="45.75">
      <c r="B322" s="31"/>
      <c r="C322" s="50"/>
      <c r="D322" s="50"/>
      <c r="E322" s="71"/>
      <c r="F322" s="33"/>
      <c r="G322" s="32"/>
      <c r="H322" s="32"/>
      <c r="I322" s="79"/>
      <c r="J322" s="48"/>
      <c r="K322" s="36"/>
      <c r="L322" s="36"/>
      <c r="M322" s="36"/>
      <c r="N322" s="36"/>
      <c r="O322" s="36"/>
      <c r="P322" s="32"/>
    </row>
    <row r="323" spans="2:16" customFormat="1" ht="45.75">
      <c r="B323" s="31"/>
      <c r="C323" s="50"/>
      <c r="D323" s="50"/>
      <c r="E323" s="71"/>
      <c r="F323" s="33"/>
      <c r="G323" s="32"/>
      <c r="H323" s="32"/>
      <c r="I323" s="79"/>
      <c r="J323" s="37"/>
      <c r="K323" s="36"/>
      <c r="L323" s="36"/>
      <c r="M323" s="35"/>
      <c r="N323" s="41"/>
      <c r="O323" s="36"/>
      <c r="P323" s="32"/>
    </row>
    <row r="324" spans="2:16" customFormat="1" ht="45.75">
      <c r="B324" s="31"/>
      <c r="C324" s="50"/>
      <c r="D324" s="50"/>
      <c r="E324" s="71"/>
      <c r="F324" s="33"/>
      <c r="G324" s="32"/>
      <c r="H324" s="32"/>
      <c r="I324" s="79"/>
      <c r="J324" s="34"/>
      <c r="K324" s="35"/>
      <c r="L324" s="35"/>
      <c r="M324" s="35"/>
      <c r="N324" s="41"/>
      <c r="O324" s="40"/>
      <c r="P324" s="32"/>
    </row>
    <row r="325" spans="2:16" customFormat="1" ht="86.25" customHeight="1">
      <c r="B325" s="31"/>
      <c r="C325" s="50"/>
      <c r="D325" s="50"/>
      <c r="E325" s="71"/>
      <c r="F325" s="33"/>
      <c r="G325" s="32"/>
      <c r="H325" s="32"/>
      <c r="I325" s="34"/>
      <c r="J325" s="34"/>
      <c r="K325" s="35"/>
      <c r="L325" s="35"/>
      <c r="M325" s="35"/>
      <c r="N325" s="41"/>
      <c r="O325" s="40"/>
      <c r="P325" s="32"/>
    </row>
    <row r="326" spans="2:16" customFormat="1" ht="18.75">
      <c r="B326" s="6"/>
      <c r="C326" s="51"/>
      <c r="D326" s="51"/>
      <c r="E326" s="51"/>
      <c r="F326" s="7"/>
      <c r="G326" s="15"/>
      <c r="H326" s="15"/>
      <c r="I326" s="15"/>
      <c r="J326" s="21"/>
      <c r="K326" s="22"/>
      <c r="L326" s="22"/>
      <c r="M326" s="22"/>
      <c r="N326" s="43"/>
      <c r="O326" s="27"/>
      <c r="P326" s="15"/>
    </row>
    <row r="327" spans="2:16" customFormat="1" ht="18.75">
      <c r="B327" s="6"/>
      <c r="C327" s="51"/>
      <c r="D327" s="51"/>
      <c r="E327" s="51"/>
      <c r="F327" s="7"/>
      <c r="G327" s="15"/>
      <c r="H327" s="15"/>
      <c r="I327" s="15"/>
      <c r="J327" s="21"/>
      <c r="K327" s="22"/>
      <c r="L327" s="22"/>
      <c r="M327" s="22"/>
      <c r="N327" s="43"/>
      <c r="O327" s="27"/>
      <c r="P327" s="15"/>
    </row>
    <row r="328" spans="2:16" ht="18.75">
      <c r="B328" s="8"/>
      <c r="C328" s="11"/>
      <c r="D328" s="11"/>
      <c r="E328" s="11"/>
      <c r="F328" s="10"/>
      <c r="G328" s="16"/>
      <c r="H328" s="9"/>
      <c r="I328" s="9"/>
      <c r="J328" s="9"/>
      <c r="K328" s="38"/>
      <c r="L328" s="38"/>
      <c r="M328" s="23"/>
      <c r="N328" s="43"/>
      <c r="O328" s="23"/>
      <c r="P328" s="16"/>
    </row>
    <row r="329" spans="2:16" ht="18">
      <c r="B329" s="8"/>
      <c r="C329" s="11"/>
      <c r="D329" s="11"/>
      <c r="E329" s="11"/>
      <c r="F329" s="10"/>
      <c r="G329" s="16"/>
      <c r="H329" s="9"/>
      <c r="I329" s="9"/>
      <c r="J329" s="24"/>
      <c r="K329" s="38"/>
      <c r="L329" s="38"/>
      <c r="M329" s="23"/>
      <c r="N329" s="44"/>
      <c r="O329" s="23"/>
      <c r="P329" s="16"/>
    </row>
    <row r="330" spans="2:16" ht="18">
      <c r="B330" s="8"/>
      <c r="C330" s="11"/>
      <c r="D330" s="11"/>
      <c r="E330" s="11"/>
      <c r="F330" s="10"/>
      <c r="G330" s="16"/>
      <c r="H330" s="9"/>
      <c r="I330" s="9"/>
      <c r="J330" s="24"/>
      <c r="K330" s="38"/>
      <c r="L330" s="38"/>
      <c r="M330" s="23"/>
      <c r="N330" s="44"/>
      <c r="O330" s="23"/>
      <c r="P330" s="16"/>
    </row>
    <row r="331" spans="2:16" ht="42.75" customHeight="1">
      <c r="B331" s="8"/>
      <c r="C331" s="11"/>
      <c r="D331" s="11"/>
      <c r="E331" s="11"/>
      <c r="F331" s="10"/>
      <c r="G331" s="16"/>
      <c r="H331" s="9"/>
      <c r="I331" s="9"/>
      <c r="J331" s="24"/>
      <c r="K331" s="38"/>
      <c r="L331" s="38"/>
      <c r="M331" s="23"/>
      <c r="N331" s="44"/>
      <c r="O331" s="23"/>
      <c r="P331" s="16"/>
    </row>
    <row r="332" spans="2:16" ht="18">
      <c r="B332" s="8"/>
      <c r="C332" s="11"/>
      <c r="D332" s="11"/>
      <c r="E332" s="11"/>
      <c r="F332" s="10"/>
      <c r="G332" s="16"/>
      <c r="H332" s="9"/>
      <c r="I332" s="9"/>
      <c r="J332" s="24"/>
      <c r="K332" s="38"/>
      <c r="L332" s="38"/>
      <c r="M332" s="23"/>
      <c r="N332" s="44"/>
      <c r="O332" s="23"/>
      <c r="P332" s="16"/>
    </row>
    <row r="333" spans="2:16" ht="18">
      <c r="B333" s="8"/>
      <c r="C333" s="11"/>
      <c r="D333" s="11"/>
      <c r="E333" s="11"/>
      <c r="F333" s="11"/>
      <c r="G333" s="16"/>
      <c r="H333" s="11"/>
      <c r="I333" s="11"/>
      <c r="J333" s="9"/>
      <c r="K333" s="39"/>
      <c r="L333" s="39"/>
      <c r="M333" s="23"/>
      <c r="N333" s="44"/>
      <c r="O333" s="23"/>
      <c r="P333" s="16"/>
    </row>
    <row r="334" spans="2:16" customFormat="1" ht="18.75">
      <c r="B334" s="6"/>
      <c r="C334" s="51"/>
      <c r="D334" s="51"/>
      <c r="E334" s="51"/>
      <c r="F334" s="7"/>
      <c r="G334" s="15"/>
      <c r="H334" s="15"/>
      <c r="I334" s="15"/>
      <c r="J334" s="15"/>
      <c r="K334" s="27"/>
      <c r="L334" s="27"/>
      <c r="M334" s="27"/>
      <c r="N334" s="45"/>
      <c r="O334" s="27"/>
      <c r="P334" s="15"/>
    </row>
    <row r="335" spans="2:16" customFormat="1" ht="18.75">
      <c r="B335" s="6"/>
      <c r="C335" s="51"/>
      <c r="D335" s="51"/>
      <c r="E335" s="51"/>
      <c r="F335" s="7"/>
      <c r="G335" s="15"/>
      <c r="H335" s="15"/>
      <c r="I335" s="15"/>
      <c r="J335" s="15"/>
      <c r="K335" s="27"/>
      <c r="L335" s="27"/>
      <c r="M335" s="27"/>
      <c r="N335" s="45"/>
      <c r="O335" s="27"/>
      <c r="P335" s="15"/>
    </row>
    <row r="336" spans="2:16" customFormat="1" ht="15.75">
      <c r="B336" s="4"/>
      <c r="C336" s="52"/>
      <c r="D336" s="52"/>
      <c r="E336" s="52"/>
      <c r="F336" s="5"/>
      <c r="G336" s="17"/>
      <c r="H336" s="19"/>
      <c r="I336" s="17"/>
      <c r="J336" s="17"/>
      <c r="K336" s="28"/>
      <c r="L336" s="28"/>
      <c r="M336" s="28"/>
      <c r="N336" s="46"/>
      <c r="O336" s="28"/>
      <c r="P336" s="17"/>
    </row>
    <row r="337" spans="2:16" customFormat="1" ht="15.75">
      <c r="B337" s="4"/>
      <c r="C337" s="52"/>
      <c r="D337" s="52"/>
      <c r="E337" s="54"/>
      <c r="F337" s="5"/>
      <c r="G337" s="17"/>
      <c r="H337" s="19"/>
      <c r="I337" s="19"/>
      <c r="J337" s="25"/>
      <c r="K337" s="28"/>
      <c r="L337" s="28"/>
      <c r="M337" s="28"/>
      <c r="N337" s="46"/>
      <c r="O337" s="28"/>
      <c r="P337" s="17"/>
    </row>
    <row r="338" spans="2:16" customFormat="1" ht="18.75">
      <c r="B338" s="2"/>
      <c r="C338" s="53"/>
      <c r="D338" s="52"/>
      <c r="E338" s="55"/>
      <c r="F338" s="1"/>
      <c r="G338" s="18"/>
      <c r="H338" s="20"/>
      <c r="I338" s="20"/>
      <c r="J338" s="26"/>
      <c r="K338" s="29"/>
      <c r="L338" s="29"/>
      <c r="M338" s="29"/>
      <c r="N338" s="47"/>
      <c r="O338" s="29"/>
      <c r="P338" s="18"/>
    </row>
    <row r="339" spans="2:16" customFormat="1" ht="15.75">
      <c r="B339" s="2"/>
      <c r="C339" s="53"/>
      <c r="D339" s="52"/>
      <c r="E339" s="55"/>
      <c r="G339" s="18"/>
      <c r="H339" s="18"/>
      <c r="I339" s="18"/>
      <c r="J339" s="18"/>
      <c r="K339" s="29"/>
      <c r="L339" s="29"/>
      <c r="M339" s="29"/>
      <c r="N339" s="47"/>
      <c r="O339" s="29"/>
      <c r="P339" s="18"/>
    </row>
    <row r="340" spans="2:16" customFormat="1" ht="15.75">
      <c r="B340" s="2"/>
      <c r="C340" s="53"/>
      <c r="D340" s="52"/>
      <c r="E340" s="55"/>
      <c r="G340" s="18"/>
      <c r="H340" s="18"/>
      <c r="I340" s="18"/>
      <c r="J340" s="18"/>
      <c r="K340" s="29"/>
      <c r="L340" s="29"/>
      <c r="M340" s="29"/>
      <c r="N340" s="47"/>
      <c r="O340" s="29"/>
      <c r="P340" s="18"/>
    </row>
    <row r="341" spans="2:16" customFormat="1" ht="38.25" customHeight="1">
      <c r="B341" s="2"/>
      <c r="C341" s="53"/>
      <c r="D341" s="52"/>
      <c r="E341" s="55"/>
      <c r="G341" s="18"/>
      <c r="H341" s="18"/>
      <c r="I341" s="18"/>
      <c r="J341" s="18"/>
      <c r="K341" s="29"/>
      <c r="L341" s="29"/>
      <c r="M341" s="29"/>
      <c r="N341" s="47"/>
      <c r="O341" s="29"/>
      <c r="P341" s="18"/>
    </row>
    <row r="342" spans="2:16" customFormat="1" ht="15.75">
      <c r="B342" s="2"/>
      <c r="C342" s="53"/>
      <c r="D342" s="52"/>
      <c r="E342" s="55"/>
      <c r="G342" s="18"/>
      <c r="H342" s="18"/>
      <c r="I342" s="18"/>
      <c r="J342" s="18"/>
      <c r="K342" s="29"/>
      <c r="L342" s="29"/>
      <c r="M342" s="29"/>
      <c r="N342" s="47"/>
      <c r="O342" s="29"/>
      <c r="P342" s="18"/>
    </row>
    <row r="343" spans="2:16" customFormat="1" ht="15.75">
      <c r="B343" s="2"/>
      <c r="C343" s="53"/>
      <c r="D343" s="52"/>
      <c r="E343" s="55"/>
      <c r="G343" s="18"/>
      <c r="H343" s="18"/>
      <c r="I343" s="18"/>
      <c r="J343" s="18"/>
      <c r="K343" s="29"/>
      <c r="L343" s="29"/>
      <c r="M343" s="29"/>
      <c r="N343" s="47"/>
      <c r="O343" s="29"/>
      <c r="P343" s="18"/>
    </row>
    <row r="344" spans="2:16" customFormat="1" ht="34.5" customHeight="1">
      <c r="B344" s="2"/>
      <c r="C344" s="53"/>
      <c r="D344" s="52"/>
      <c r="E344" s="55"/>
      <c r="G344" s="18"/>
      <c r="H344" s="18"/>
      <c r="I344" s="18"/>
      <c r="J344" s="18"/>
      <c r="K344" s="29"/>
      <c r="L344" s="29"/>
      <c r="M344" s="29"/>
      <c r="N344" s="47"/>
      <c r="O344" s="29"/>
      <c r="P344" s="18"/>
    </row>
    <row r="345" spans="2:16" customFormat="1" ht="42.75" customHeight="1">
      <c r="B345" s="2"/>
      <c r="C345" s="53"/>
      <c r="D345" s="53"/>
      <c r="E345" s="56"/>
      <c r="G345" s="18"/>
      <c r="H345" s="18"/>
      <c r="I345" s="18"/>
      <c r="J345" s="18"/>
      <c r="K345" s="29"/>
      <c r="L345" s="29"/>
      <c r="M345" s="29"/>
      <c r="N345" s="47"/>
      <c r="O345" s="29"/>
      <c r="P345" s="18"/>
    </row>
    <row r="346" spans="2:16" customFormat="1" ht="15">
      <c r="B346" s="2"/>
      <c r="C346" s="53"/>
      <c r="D346" s="53"/>
      <c r="E346" s="53"/>
      <c r="G346" s="18"/>
      <c r="H346" s="18"/>
      <c r="I346" s="18"/>
      <c r="J346" s="18"/>
      <c r="K346" s="29"/>
      <c r="L346" s="29"/>
      <c r="M346" s="29"/>
      <c r="N346" s="47"/>
      <c r="O346" s="29"/>
      <c r="P346" s="18"/>
    </row>
    <row r="347" spans="2:16" customFormat="1" ht="15">
      <c r="B347" s="2"/>
      <c r="C347" s="49"/>
      <c r="D347" s="53"/>
      <c r="E347" s="53" t="s">
        <v>6</v>
      </c>
      <c r="G347" s="18"/>
      <c r="H347" s="18"/>
      <c r="I347" s="18"/>
      <c r="J347" s="18"/>
      <c r="K347" s="29"/>
      <c r="L347" s="29"/>
      <c r="M347" s="29"/>
      <c r="N347" s="47"/>
      <c r="O347" s="29"/>
      <c r="P347" s="18"/>
    </row>
    <row r="348" spans="2:16" customFormat="1" ht="15">
      <c r="B348" s="2"/>
      <c r="C348" s="49"/>
      <c r="D348" s="53"/>
      <c r="E348" s="53"/>
      <c r="G348" s="18"/>
      <c r="H348" s="18"/>
      <c r="I348" s="18"/>
      <c r="J348" s="18"/>
      <c r="K348" s="29"/>
      <c r="L348" s="29"/>
      <c r="M348" s="29"/>
      <c r="N348" s="47"/>
      <c r="O348" s="29"/>
      <c r="P348" s="18"/>
    </row>
    <row r="349" spans="2:16" customFormat="1" ht="15">
      <c r="B349" s="2"/>
      <c r="C349" s="49"/>
      <c r="D349" s="53"/>
      <c r="E349" s="53"/>
      <c r="G349" s="18"/>
      <c r="H349" s="18"/>
      <c r="I349" s="18"/>
      <c r="J349" s="18"/>
      <c r="K349" s="29"/>
      <c r="L349" s="29"/>
      <c r="M349" s="29"/>
      <c r="N349" s="47"/>
      <c r="O349" s="29"/>
      <c r="P349" s="18"/>
    </row>
  </sheetData>
  <mergeCells count="4">
    <mergeCell ref="B4:P4"/>
    <mergeCell ref="B311:I311"/>
    <mergeCell ref="B5:P5"/>
    <mergeCell ref="B6:P6"/>
  </mergeCells>
  <phoneticPr fontId="20" type="noConversion"/>
  <pageMargins left="0.25" right="0.25" top="0.75" bottom="0.75" header="0.3" footer="0.3"/>
  <pageSetup paperSize="9" scale="22" fitToHeight="0" orientation="landscape" r:id="rId1"/>
  <rowBreaks count="15" manualBreakCount="15">
    <brk id="30" max="15" man="1"/>
    <brk id="53" max="15" man="1"/>
    <brk id="75" max="15" man="1"/>
    <brk id="97" max="15" man="1"/>
    <brk id="120" max="15" man="1"/>
    <brk id="141" max="15" man="1"/>
    <brk id="164" max="15" man="1"/>
    <brk id="186" max="15" man="1"/>
    <brk id="206" max="15" man="1"/>
    <brk id="229" max="15" man="1"/>
    <brk id="251" max="15" man="1"/>
    <brk id="272" max="15" man="1"/>
    <brk id="293" max="15" man="1"/>
    <brk id="322" max="15" man="1"/>
    <brk id="34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TECNICO TEMPORAL</vt:lpstr>
      <vt:lpstr>'TECNICO TEMPORAL'!Print_Area</vt:lpstr>
      <vt:lpstr>'TECNICO TEMPORAL'!Print_Titles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Mercedes Fernández Ogando</cp:lastModifiedBy>
  <cp:lastPrinted>2024-04-11T17:23:09Z</cp:lastPrinted>
  <dcterms:created xsi:type="dcterms:W3CDTF">2015-04-22T16:42:59Z</dcterms:created>
  <dcterms:modified xsi:type="dcterms:W3CDTF">2024-05-09T19:52:09Z</dcterms:modified>
</cp:coreProperties>
</file>