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2\SEPTIEMBRE 2022\"/>
    </mc:Choice>
  </mc:AlternateContent>
  <xr:revisionPtr revIDLastSave="0" documentId="13_ncr:1_{B0342D02-353F-409E-A10D-D75A5F7254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CNICO CONTRATADO" sheetId="3" r:id="rId1"/>
  </sheets>
  <definedNames>
    <definedName name="_xlnm.Print_Area" localSheetId="0">'TECNICO CONTRATADO'!$A$1:$O$243</definedName>
    <definedName name="_xlnm.Print_Titles" localSheetId="0">'TECNICO CONTRATADO'!$1:$13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4" i="3" l="1"/>
  <c r="J234" i="3"/>
  <c r="K234" i="3"/>
  <c r="L234" i="3"/>
  <c r="M234" i="3"/>
  <c r="N234" i="3"/>
  <c r="O234" i="3"/>
  <c r="J18" i="3"/>
  <c r="J94" i="3" l="1"/>
  <c r="K94" i="3"/>
  <c r="J53" i="3"/>
  <c r="K53" i="3"/>
  <c r="J168" i="3"/>
  <c r="K168" i="3"/>
  <c r="J191" i="3"/>
  <c r="K191" i="3"/>
  <c r="J211" i="3"/>
  <c r="K211" i="3"/>
  <c r="J226" i="3"/>
  <c r="K226" i="3"/>
  <c r="N94" i="3" l="1"/>
  <c r="O94" i="3" s="1"/>
  <c r="N53" i="3"/>
  <c r="O53" i="3" s="1"/>
  <c r="N191" i="3"/>
  <c r="O191" i="3" s="1"/>
  <c r="N168" i="3"/>
  <c r="O168" i="3" s="1"/>
  <c r="N211" i="3"/>
  <c r="O211" i="3" s="1"/>
  <c r="N226" i="3"/>
  <c r="O226" i="3" s="1"/>
  <c r="J206" i="3"/>
  <c r="K206" i="3"/>
  <c r="J197" i="3"/>
  <c r="K197" i="3"/>
  <c r="J118" i="3"/>
  <c r="K118" i="3"/>
  <c r="J23" i="3"/>
  <c r="K23" i="3"/>
  <c r="J54" i="3"/>
  <c r="K54" i="3"/>
  <c r="J160" i="3"/>
  <c r="K160" i="3"/>
  <c r="J159" i="3"/>
  <c r="K159" i="3"/>
  <c r="J17" i="3"/>
  <c r="J213" i="3"/>
  <c r="K213" i="3"/>
  <c r="J175" i="3"/>
  <c r="K175" i="3"/>
  <c r="J174" i="3"/>
  <c r="K174" i="3"/>
  <c r="J214" i="3"/>
  <c r="K214" i="3"/>
  <c r="J172" i="3"/>
  <c r="K172" i="3"/>
  <c r="J158" i="3"/>
  <c r="K158" i="3"/>
  <c r="J24" i="3"/>
  <c r="K24" i="3"/>
  <c r="J219" i="3"/>
  <c r="K219" i="3"/>
  <c r="N181" i="3"/>
  <c r="N227" i="3"/>
  <c r="N206" i="3" l="1"/>
  <c r="O206" i="3" s="1"/>
  <c r="N197" i="3"/>
  <c r="O197" i="3" s="1"/>
  <c r="N23" i="3"/>
  <c r="O23" i="3" s="1"/>
  <c r="N54" i="3"/>
  <c r="O54" i="3" s="1"/>
  <c r="N118" i="3"/>
  <c r="O118" i="3" s="1"/>
  <c r="N159" i="3"/>
  <c r="O159" i="3" s="1"/>
  <c r="N160" i="3"/>
  <c r="O160" i="3" s="1"/>
  <c r="N213" i="3"/>
  <c r="O213" i="3" s="1"/>
  <c r="N175" i="3"/>
  <c r="O175" i="3" s="1"/>
  <c r="N174" i="3"/>
  <c r="O174" i="3" s="1"/>
  <c r="N214" i="3"/>
  <c r="O214" i="3" s="1"/>
  <c r="N172" i="3"/>
  <c r="O172" i="3" s="1"/>
  <c r="N158" i="3"/>
  <c r="O158" i="3" s="1"/>
  <c r="N24" i="3"/>
  <c r="O24" i="3" s="1"/>
  <c r="N219" i="3"/>
  <c r="O219" i="3" s="1"/>
  <c r="O181" i="3"/>
  <c r="O227" i="3"/>
  <c r="J141" i="3" l="1"/>
  <c r="K141" i="3"/>
  <c r="J42" i="3"/>
  <c r="K42" i="3"/>
  <c r="J128" i="3"/>
  <c r="K128" i="3"/>
  <c r="J166" i="3"/>
  <c r="K166" i="3"/>
  <c r="J127" i="3"/>
  <c r="K127" i="3"/>
  <c r="J83" i="3"/>
  <c r="K83" i="3"/>
  <c r="J47" i="3"/>
  <c r="K47" i="3"/>
  <c r="J50" i="3"/>
  <c r="K50" i="3"/>
  <c r="J59" i="3"/>
  <c r="K59" i="3"/>
  <c r="J194" i="3"/>
  <c r="K194" i="3"/>
  <c r="J91" i="3"/>
  <c r="K91" i="3"/>
  <c r="J140" i="3"/>
  <c r="K140" i="3"/>
  <c r="J58" i="3"/>
  <c r="K58" i="3"/>
  <c r="J57" i="3"/>
  <c r="K57" i="3"/>
  <c r="J56" i="3"/>
  <c r="K56" i="3"/>
  <c r="J55" i="3"/>
  <c r="K55" i="3"/>
  <c r="J187" i="3"/>
  <c r="K187" i="3"/>
  <c r="J49" i="3"/>
  <c r="K49" i="3"/>
  <c r="J217" i="3"/>
  <c r="K217" i="3"/>
  <c r="J188" i="3"/>
  <c r="K188" i="3"/>
  <c r="N217" i="3" l="1"/>
  <c r="O217" i="3" s="1"/>
  <c r="N187" i="3"/>
  <c r="O187" i="3" s="1"/>
  <c r="N56" i="3"/>
  <c r="O56" i="3" s="1"/>
  <c r="N58" i="3"/>
  <c r="O58" i="3" s="1"/>
  <c r="N91" i="3"/>
  <c r="O91" i="3" s="1"/>
  <c r="N194" i="3"/>
  <c r="O194" i="3" s="1"/>
  <c r="N50" i="3"/>
  <c r="O50" i="3" s="1"/>
  <c r="N83" i="3"/>
  <c r="O83" i="3" s="1"/>
  <c r="N166" i="3"/>
  <c r="O166" i="3" s="1"/>
  <c r="N42" i="3"/>
  <c r="O42" i="3" s="1"/>
  <c r="N188" i="3"/>
  <c r="O188" i="3" s="1"/>
  <c r="N49" i="3"/>
  <c r="O49" i="3" s="1"/>
  <c r="N55" i="3"/>
  <c r="O55" i="3" s="1"/>
  <c r="N57" i="3"/>
  <c r="O57" i="3" s="1"/>
  <c r="N140" i="3"/>
  <c r="O140" i="3" s="1"/>
  <c r="N59" i="3"/>
  <c r="O59" i="3" s="1"/>
  <c r="N47" i="3"/>
  <c r="O47" i="3" s="1"/>
  <c r="N127" i="3"/>
  <c r="O127" i="3" s="1"/>
  <c r="N128" i="3"/>
  <c r="O128" i="3" s="1"/>
  <c r="N141" i="3"/>
  <c r="O141" i="3" s="1"/>
  <c r="J60" i="3" l="1"/>
  <c r="K60" i="3"/>
  <c r="K228" i="3"/>
  <c r="K223" i="3"/>
  <c r="K215" i="3"/>
  <c r="K182" i="3"/>
  <c r="K14" i="3"/>
  <c r="J81" i="3"/>
  <c r="K81" i="3"/>
  <c r="N81" i="3" l="1"/>
  <c r="O81" i="3" s="1"/>
  <c r="N60" i="3"/>
  <c r="O60" i="3" s="1"/>
  <c r="J44" i="3"/>
  <c r="K44" i="3"/>
  <c r="J89" i="3"/>
  <c r="K89" i="3"/>
  <c r="J32" i="3"/>
  <c r="K32" i="3"/>
  <c r="J38" i="3"/>
  <c r="K38" i="3"/>
  <c r="J51" i="3"/>
  <c r="K51" i="3"/>
  <c r="J31" i="3"/>
  <c r="K31" i="3"/>
  <c r="J30" i="3"/>
  <c r="K30" i="3"/>
  <c r="J143" i="3"/>
  <c r="K143" i="3"/>
  <c r="J124" i="3"/>
  <c r="K124" i="3"/>
  <c r="J138" i="3"/>
  <c r="K138" i="3"/>
  <c r="J137" i="3"/>
  <c r="K137" i="3"/>
  <c r="J101" i="3"/>
  <c r="K101" i="3"/>
  <c r="J100" i="3"/>
  <c r="K100" i="3"/>
  <c r="J113" i="3"/>
  <c r="K113" i="3"/>
  <c r="J99" i="3"/>
  <c r="K99" i="3"/>
  <c r="J80" i="3"/>
  <c r="K80" i="3"/>
  <c r="J79" i="3"/>
  <c r="K79" i="3"/>
  <c r="J78" i="3"/>
  <c r="K78" i="3"/>
  <c r="J77" i="3"/>
  <c r="K77" i="3"/>
  <c r="J76" i="3"/>
  <c r="K76" i="3"/>
  <c r="J75" i="3"/>
  <c r="K75" i="3"/>
  <c r="J74" i="3"/>
  <c r="K74" i="3"/>
  <c r="J73" i="3"/>
  <c r="K73" i="3"/>
  <c r="J72" i="3"/>
  <c r="K72" i="3"/>
  <c r="J71" i="3"/>
  <c r="K71" i="3"/>
  <c r="J70" i="3"/>
  <c r="K70" i="3"/>
  <c r="J69" i="3"/>
  <c r="K69" i="3"/>
  <c r="J68" i="3"/>
  <c r="K68" i="3"/>
  <c r="J67" i="3"/>
  <c r="K67" i="3"/>
  <c r="J66" i="3"/>
  <c r="K66" i="3"/>
  <c r="J65" i="3"/>
  <c r="K65" i="3"/>
  <c r="J64" i="3"/>
  <c r="K64" i="3"/>
  <c r="J63" i="3"/>
  <c r="K63" i="3"/>
  <c r="J62" i="3"/>
  <c r="K62" i="3"/>
  <c r="J61" i="3"/>
  <c r="K61" i="3"/>
  <c r="J112" i="3"/>
  <c r="K112" i="3"/>
  <c r="J207" i="3"/>
  <c r="K207" i="3"/>
  <c r="J155" i="3"/>
  <c r="K155" i="3"/>
  <c r="J161" i="3"/>
  <c r="K161" i="3"/>
  <c r="J154" i="3"/>
  <c r="K154" i="3"/>
  <c r="J136" i="3"/>
  <c r="K136" i="3"/>
  <c r="J135" i="3"/>
  <c r="K135" i="3"/>
  <c r="J134" i="3"/>
  <c r="K134" i="3"/>
  <c r="J149" i="3"/>
  <c r="K149" i="3"/>
  <c r="J157" i="3"/>
  <c r="K157" i="3"/>
  <c r="J133" i="3"/>
  <c r="K133" i="3"/>
  <c r="J132" i="3"/>
  <c r="K132" i="3"/>
  <c r="J88" i="3"/>
  <c r="K88" i="3"/>
  <c r="J131" i="3"/>
  <c r="K131" i="3"/>
  <c r="J87" i="3"/>
  <c r="K87" i="3"/>
  <c r="J193" i="3"/>
  <c r="K193" i="3"/>
  <c r="J84" i="3"/>
  <c r="K84" i="3"/>
  <c r="J85" i="3"/>
  <c r="K85" i="3"/>
  <c r="J86" i="3"/>
  <c r="K86" i="3"/>
  <c r="J82" i="3"/>
  <c r="K82" i="3"/>
  <c r="J142" i="3"/>
  <c r="K142" i="3"/>
  <c r="J130" i="3"/>
  <c r="K130" i="3"/>
  <c r="K180" i="3"/>
  <c r="J180" i="3"/>
  <c r="K52" i="3"/>
  <c r="J52" i="3"/>
  <c r="J37" i="3"/>
  <c r="K37" i="3"/>
  <c r="J229" i="3"/>
  <c r="N229" i="3" s="1"/>
  <c r="O229" i="3" s="1"/>
  <c r="K186" i="3"/>
  <c r="J186" i="3"/>
  <c r="J189" i="3"/>
  <c r="J190" i="3"/>
  <c r="K225" i="3"/>
  <c r="K46" i="3"/>
  <c r="K48" i="3"/>
  <c r="K90" i="3"/>
  <c r="K92" i="3"/>
  <c r="K93" i="3"/>
  <c r="K95" i="3"/>
  <c r="K96" i="3"/>
  <c r="K97" i="3"/>
  <c r="K98" i="3"/>
  <c r="K102" i="3"/>
  <c r="K103" i="3"/>
  <c r="K104" i="3"/>
  <c r="K105" i="3"/>
  <c r="K106" i="3"/>
  <c r="K107" i="3"/>
  <c r="K108" i="3"/>
  <c r="K109" i="3"/>
  <c r="K110" i="3"/>
  <c r="K111" i="3"/>
  <c r="K114" i="3"/>
  <c r="K115" i="3"/>
  <c r="K116" i="3"/>
  <c r="K117" i="3"/>
  <c r="K119" i="3"/>
  <c r="K120" i="3"/>
  <c r="K121" i="3"/>
  <c r="K122" i="3"/>
  <c r="K123" i="3"/>
  <c r="K125" i="3"/>
  <c r="K126" i="3"/>
  <c r="K129" i="3"/>
  <c r="K139" i="3"/>
  <c r="K144" i="3"/>
  <c r="K145" i="3"/>
  <c r="K146" i="3"/>
  <c r="K147" i="3"/>
  <c r="K148" i="3"/>
  <c r="K150" i="3"/>
  <c r="N150" i="3" s="1"/>
  <c r="O150" i="3" s="1"/>
  <c r="K151" i="3"/>
  <c r="K152" i="3"/>
  <c r="K153" i="3"/>
  <c r="K156" i="3"/>
  <c r="K162" i="3"/>
  <c r="K163" i="3"/>
  <c r="K164" i="3"/>
  <c r="K165" i="3"/>
  <c r="K167" i="3"/>
  <c r="K169" i="3"/>
  <c r="K170" i="3"/>
  <c r="K171" i="3"/>
  <c r="K173" i="3"/>
  <c r="K176" i="3"/>
  <c r="K177" i="3"/>
  <c r="K178" i="3"/>
  <c r="K179" i="3"/>
  <c r="K183" i="3"/>
  <c r="K184" i="3"/>
  <c r="K185" i="3"/>
  <c r="K189" i="3"/>
  <c r="K190" i="3"/>
  <c r="K192" i="3"/>
  <c r="K195" i="3"/>
  <c r="K196" i="3"/>
  <c r="K198" i="3"/>
  <c r="K199" i="3"/>
  <c r="K200" i="3"/>
  <c r="K201" i="3"/>
  <c r="K202" i="3"/>
  <c r="K203" i="3"/>
  <c r="K204" i="3"/>
  <c r="K205" i="3"/>
  <c r="K208" i="3"/>
  <c r="K209" i="3"/>
  <c r="K210" i="3"/>
  <c r="K212" i="3"/>
  <c r="K216" i="3"/>
  <c r="K218" i="3"/>
  <c r="K220" i="3"/>
  <c r="K221" i="3"/>
  <c r="K222" i="3"/>
  <c r="K224" i="3"/>
  <c r="K230" i="3"/>
  <c r="K232" i="3"/>
  <c r="K233" i="3"/>
  <c r="K43" i="3"/>
  <c r="K40" i="3"/>
  <c r="K39" i="3"/>
  <c r="K25" i="3"/>
  <c r="K15" i="3"/>
  <c r="N186" i="3" l="1"/>
  <c r="N82" i="3"/>
  <c r="O82" i="3" s="1"/>
  <c r="N87" i="3"/>
  <c r="O87" i="3" s="1"/>
  <c r="N157" i="3"/>
  <c r="O157" i="3" s="1"/>
  <c r="N134" i="3"/>
  <c r="O134" i="3" s="1"/>
  <c r="N154" i="3"/>
  <c r="O154" i="3" s="1"/>
  <c r="N63" i="3"/>
  <c r="O63" i="3" s="1"/>
  <c r="N67" i="3"/>
  <c r="O67" i="3" s="1"/>
  <c r="N71" i="3"/>
  <c r="O71" i="3" s="1"/>
  <c r="N75" i="3"/>
  <c r="O75" i="3" s="1"/>
  <c r="N99" i="3"/>
  <c r="O99" i="3" s="1"/>
  <c r="N137" i="3"/>
  <c r="O137" i="3" s="1"/>
  <c r="N51" i="3"/>
  <c r="O51" i="3" s="1"/>
  <c r="N44" i="3"/>
  <c r="O44" i="3" s="1"/>
  <c r="N130" i="3"/>
  <c r="O130" i="3" s="1"/>
  <c r="N84" i="3"/>
  <c r="O84" i="3" s="1"/>
  <c r="N88" i="3"/>
  <c r="O88" i="3" s="1"/>
  <c r="N136" i="3"/>
  <c r="O136" i="3" s="1"/>
  <c r="N155" i="3"/>
  <c r="O155" i="3" s="1"/>
  <c r="N61" i="3"/>
  <c r="O61" i="3" s="1"/>
  <c r="N65" i="3"/>
  <c r="O65" i="3" s="1"/>
  <c r="N69" i="3"/>
  <c r="O69" i="3" s="1"/>
  <c r="N73" i="3"/>
  <c r="O73" i="3" s="1"/>
  <c r="N77" i="3"/>
  <c r="O77" i="3" s="1"/>
  <c r="N79" i="3"/>
  <c r="O79" i="3" s="1"/>
  <c r="N100" i="3"/>
  <c r="O100" i="3" s="1"/>
  <c r="N143" i="3"/>
  <c r="O143" i="3" s="1"/>
  <c r="N30" i="3"/>
  <c r="O30" i="3" s="1"/>
  <c r="N32" i="3"/>
  <c r="O32" i="3" s="1"/>
  <c r="N37" i="3"/>
  <c r="O37" i="3" s="1"/>
  <c r="N142" i="3"/>
  <c r="O142" i="3" s="1"/>
  <c r="N86" i="3"/>
  <c r="O86" i="3" s="1"/>
  <c r="N85" i="3"/>
  <c r="O85" i="3" s="1"/>
  <c r="N193" i="3"/>
  <c r="O193" i="3" s="1"/>
  <c r="N131" i="3"/>
  <c r="O131" i="3" s="1"/>
  <c r="N132" i="3"/>
  <c r="O132" i="3" s="1"/>
  <c r="N133" i="3"/>
  <c r="O133" i="3" s="1"/>
  <c r="N149" i="3"/>
  <c r="O149" i="3" s="1"/>
  <c r="N135" i="3"/>
  <c r="O135" i="3" s="1"/>
  <c r="N161" i="3"/>
  <c r="O161" i="3" s="1"/>
  <c r="N207" i="3"/>
  <c r="O207" i="3" s="1"/>
  <c r="N112" i="3"/>
  <c r="O112" i="3" s="1"/>
  <c r="N62" i="3"/>
  <c r="O62" i="3" s="1"/>
  <c r="N64" i="3"/>
  <c r="O64" i="3" s="1"/>
  <c r="N66" i="3"/>
  <c r="O66" i="3" s="1"/>
  <c r="N68" i="3"/>
  <c r="O68" i="3" s="1"/>
  <c r="N70" i="3"/>
  <c r="O70" i="3" s="1"/>
  <c r="N72" i="3"/>
  <c r="O72" i="3" s="1"/>
  <c r="N74" i="3"/>
  <c r="O74" i="3" s="1"/>
  <c r="N76" i="3"/>
  <c r="O76" i="3" s="1"/>
  <c r="N78" i="3"/>
  <c r="O78" i="3" s="1"/>
  <c r="N80" i="3"/>
  <c r="O80" i="3" s="1"/>
  <c r="N113" i="3"/>
  <c r="O113" i="3" s="1"/>
  <c r="N101" i="3"/>
  <c r="O101" i="3" s="1"/>
  <c r="N138" i="3"/>
  <c r="O138" i="3" s="1"/>
  <c r="N124" i="3"/>
  <c r="O124" i="3" s="1"/>
  <c r="N31" i="3"/>
  <c r="O31" i="3" s="1"/>
  <c r="N38" i="3"/>
  <c r="O38" i="3" s="1"/>
  <c r="N89" i="3"/>
  <c r="O89" i="3" s="1"/>
  <c r="N190" i="3"/>
  <c r="N180" i="3"/>
  <c r="O180" i="3" s="1"/>
  <c r="N189" i="3"/>
  <c r="N52" i="3"/>
  <c r="O52" i="3" s="1"/>
  <c r="O186" i="3"/>
  <c r="J222" i="3"/>
  <c r="J221" i="3"/>
  <c r="J14" i="3"/>
  <c r="N14" i="3" s="1"/>
  <c r="N222" i="3" l="1"/>
  <c r="O222" i="3" s="1"/>
  <c r="N221" i="3"/>
  <c r="O221" i="3" s="1"/>
  <c r="J220" i="3"/>
  <c r="N220" i="3" s="1"/>
  <c r="O220" i="3" s="1"/>
  <c r="J201" i="3"/>
  <c r="J35" i="3"/>
  <c r="K35" i="3"/>
  <c r="J36" i="3"/>
  <c r="K36" i="3"/>
  <c r="J153" i="3"/>
  <c r="J152" i="3"/>
  <c r="K41" i="3"/>
  <c r="J41" i="3"/>
  <c r="J171" i="3"/>
  <c r="J176" i="3"/>
  <c r="J163" i="3"/>
  <c r="J96" i="3"/>
  <c r="J129" i="3"/>
  <c r="J126" i="3"/>
  <c r="J151" i="3"/>
  <c r="N151" i="3" s="1"/>
  <c r="J177" i="3"/>
  <c r="J156" i="3"/>
  <c r="K34" i="3"/>
  <c r="J34" i="3"/>
  <c r="J212" i="3"/>
  <c r="J210" i="3"/>
  <c r="K21" i="3"/>
  <c r="J21" i="3"/>
  <c r="K20" i="3"/>
  <c r="J20" i="3"/>
  <c r="J184" i="3"/>
  <c r="J225" i="3"/>
  <c r="J123" i="3"/>
  <c r="J148" i="3"/>
  <c r="J165" i="3"/>
  <c r="J173" i="3"/>
  <c r="J164" i="3"/>
  <c r="J121" i="3"/>
  <c r="J120" i="3"/>
  <c r="N120" i="3" s="1"/>
  <c r="O120" i="3" s="1"/>
  <c r="J198" i="3"/>
  <c r="J202" i="3"/>
  <c r="J98" i="3"/>
  <c r="J97" i="3"/>
  <c r="J105" i="3"/>
  <c r="J209" i="3"/>
  <c r="K28" i="3"/>
  <c r="J28" i="3"/>
  <c r="K27" i="3"/>
  <c r="J27" i="3"/>
  <c r="K33" i="3"/>
  <c r="J33" i="3"/>
  <c r="K19" i="3"/>
  <c r="J19" i="3"/>
  <c r="K17" i="3"/>
  <c r="K26" i="3"/>
  <c r="J26" i="3"/>
  <c r="K16" i="3"/>
  <c r="J16" i="3"/>
  <c r="J224" i="3"/>
  <c r="N224" i="3" s="1"/>
  <c r="O224" i="3" s="1"/>
  <c r="J109" i="3"/>
  <c r="J108" i="3"/>
  <c r="J218" i="3"/>
  <c r="J170" i="3"/>
  <c r="J196" i="3"/>
  <c r="J147" i="3"/>
  <c r="J116" i="3"/>
  <c r="J122" i="3"/>
  <c r="O189" i="3"/>
  <c r="J208" i="3"/>
  <c r="J223" i="3"/>
  <c r="J110" i="3"/>
  <c r="J169" i="3"/>
  <c r="N169" i="3" s="1"/>
  <c r="O169" i="3" s="1"/>
  <c r="J119" i="3"/>
  <c r="J233" i="3"/>
  <c r="J232" i="3"/>
  <c r="J228" i="3"/>
  <c r="J178" i="3"/>
  <c r="J114" i="3"/>
  <c r="K22" i="3"/>
  <c r="J22" i="3"/>
  <c r="J95" i="3"/>
  <c r="K29" i="3"/>
  <c r="J29" i="3"/>
  <c r="J115" i="3"/>
  <c r="O190" i="3"/>
  <c r="J146" i="3"/>
  <c r="J92" i="3"/>
  <c r="J39" i="3"/>
  <c r="J25" i="3"/>
  <c r="J195" i="3"/>
  <c r="J199" i="3"/>
  <c r="J111" i="3"/>
  <c r="J192" i="3"/>
  <c r="J203" i="3"/>
  <c r="J200" i="3"/>
  <c r="J15" i="3"/>
  <c r="J205" i="3"/>
  <c r="J167" i="3"/>
  <c r="J230" i="3"/>
  <c r="J216" i="3"/>
  <c r="J182" i="3"/>
  <c r="J93" i="3"/>
  <c r="J215" i="3"/>
  <c r="J185" i="3"/>
  <c r="J183" i="3"/>
  <c r="J107" i="3"/>
  <c r="J90" i="3"/>
  <c r="J117" i="3"/>
  <c r="J145" i="3"/>
  <c r="J48" i="3"/>
  <c r="J45" i="3"/>
  <c r="N45" i="3" s="1"/>
  <c r="O45" i="3" s="1"/>
  <c r="J43" i="3"/>
  <c r="J162" i="3"/>
  <c r="J40" i="3"/>
  <c r="J104" i="3"/>
  <c r="J102" i="3"/>
  <c r="J144" i="3"/>
  <c r="J103" i="3"/>
  <c r="J139" i="3"/>
  <c r="J204" i="3"/>
  <c r="J179" i="3"/>
  <c r="J106" i="3"/>
  <c r="J46" i="3"/>
  <c r="J125" i="3"/>
  <c r="N20" i="3" l="1"/>
  <c r="O20" i="3" s="1"/>
  <c r="N21" i="3"/>
  <c r="O21" i="3" s="1"/>
  <c r="N34" i="3"/>
  <c r="O34" i="3" s="1"/>
  <c r="N41" i="3"/>
  <c r="O41" i="3" s="1"/>
  <c r="N144" i="3"/>
  <c r="O144" i="3" s="1"/>
  <c r="N145" i="3"/>
  <c r="O145" i="3" s="1"/>
  <c r="N182" i="3"/>
  <c r="O182" i="3" s="1"/>
  <c r="N192" i="3"/>
  <c r="O192" i="3" s="1"/>
  <c r="N39" i="3"/>
  <c r="O39" i="3" s="1"/>
  <c r="N198" i="3"/>
  <c r="O198" i="3" s="1"/>
  <c r="O151" i="3"/>
  <c r="N163" i="3"/>
  <c r="O163" i="3" s="1"/>
  <c r="N125" i="3"/>
  <c r="O125" i="3" s="1"/>
  <c r="N204" i="3"/>
  <c r="O204" i="3" s="1"/>
  <c r="N102" i="3"/>
  <c r="O102" i="3" s="1"/>
  <c r="N43" i="3"/>
  <c r="O43" i="3" s="1"/>
  <c r="N117" i="3"/>
  <c r="O117" i="3" s="1"/>
  <c r="N185" i="3"/>
  <c r="O185" i="3" s="1"/>
  <c r="N216" i="3"/>
  <c r="O216" i="3" s="1"/>
  <c r="N15" i="3"/>
  <c r="O15" i="3" s="1"/>
  <c r="N111" i="3"/>
  <c r="O111" i="3" s="1"/>
  <c r="N92" i="3"/>
  <c r="O92" i="3" s="1"/>
  <c r="N29" i="3"/>
  <c r="O29" i="3" s="1"/>
  <c r="N232" i="3"/>
  <c r="O232" i="3" s="1"/>
  <c r="N196" i="3"/>
  <c r="O196" i="3" s="1"/>
  <c r="N26" i="3"/>
  <c r="O26" i="3" s="1"/>
  <c r="N33" i="3"/>
  <c r="O33" i="3" s="1"/>
  <c r="N28" i="3"/>
  <c r="O28" i="3" s="1"/>
  <c r="N97" i="3"/>
  <c r="O97" i="3" s="1"/>
  <c r="N165" i="3"/>
  <c r="O165" i="3" s="1"/>
  <c r="N184" i="3"/>
  <c r="O184" i="3" s="1"/>
  <c r="N126" i="3"/>
  <c r="O126" i="3" s="1"/>
  <c r="N176" i="3"/>
  <c r="O176" i="3" s="1"/>
  <c r="N35" i="3"/>
  <c r="O35" i="3" s="1"/>
  <c r="N119" i="3"/>
  <c r="O119" i="3" s="1"/>
  <c r="N147" i="3"/>
  <c r="O147" i="3" s="1"/>
  <c r="N105" i="3"/>
  <c r="O105" i="3" s="1"/>
  <c r="N225" i="3"/>
  <c r="O225" i="3" s="1"/>
  <c r="N215" i="3"/>
  <c r="O215" i="3" s="1"/>
  <c r="N230" i="3"/>
  <c r="O230" i="3" s="1"/>
  <c r="N200" i="3"/>
  <c r="O200" i="3" s="1"/>
  <c r="N25" i="3"/>
  <c r="O25" i="3" s="1"/>
  <c r="N146" i="3"/>
  <c r="O146" i="3" s="1"/>
  <c r="N95" i="3"/>
  <c r="O95" i="3" s="1"/>
  <c r="N114" i="3"/>
  <c r="O114" i="3" s="1"/>
  <c r="N233" i="3"/>
  <c r="O233" i="3" s="1"/>
  <c r="N110" i="3"/>
  <c r="O110" i="3" s="1"/>
  <c r="N122" i="3"/>
  <c r="O122" i="3" s="1"/>
  <c r="N170" i="3"/>
  <c r="O170" i="3" s="1"/>
  <c r="N108" i="3"/>
  <c r="O108" i="3" s="1"/>
  <c r="N98" i="3"/>
  <c r="O98" i="3" s="1"/>
  <c r="N121" i="3"/>
  <c r="O121" i="3" s="1"/>
  <c r="N148" i="3"/>
  <c r="O148" i="3" s="1"/>
  <c r="N210" i="3"/>
  <c r="O210" i="3" s="1"/>
  <c r="N156" i="3"/>
  <c r="O156" i="3" s="1"/>
  <c r="N129" i="3"/>
  <c r="O129" i="3" s="1"/>
  <c r="N152" i="3"/>
  <c r="O152" i="3" s="1"/>
  <c r="N201" i="3"/>
  <c r="O201" i="3" s="1"/>
  <c r="N179" i="3"/>
  <c r="O179" i="3" s="1"/>
  <c r="N162" i="3"/>
  <c r="O162" i="3" s="1"/>
  <c r="N183" i="3"/>
  <c r="O183" i="3" s="1"/>
  <c r="N205" i="3"/>
  <c r="O205" i="3" s="1"/>
  <c r="N195" i="3"/>
  <c r="O195" i="3" s="1"/>
  <c r="N115" i="3"/>
  <c r="O115" i="3" s="1"/>
  <c r="N228" i="3"/>
  <c r="O228" i="3" s="1"/>
  <c r="N208" i="3"/>
  <c r="O208" i="3" s="1"/>
  <c r="N218" i="3"/>
  <c r="O218" i="3" s="1"/>
  <c r="N173" i="3"/>
  <c r="O173" i="3" s="1"/>
  <c r="N46" i="3"/>
  <c r="O46" i="3" s="1"/>
  <c r="N139" i="3"/>
  <c r="O139" i="3" s="1"/>
  <c r="N104" i="3"/>
  <c r="O104" i="3" s="1"/>
  <c r="N90" i="3"/>
  <c r="O90" i="3" s="1"/>
  <c r="N106" i="3"/>
  <c r="O106" i="3" s="1"/>
  <c r="N103" i="3"/>
  <c r="O103" i="3" s="1"/>
  <c r="N40" i="3"/>
  <c r="O40" i="3" s="1"/>
  <c r="N48" i="3"/>
  <c r="O48" i="3" s="1"/>
  <c r="N107" i="3"/>
  <c r="O107" i="3" s="1"/>
  <c r="N93" i="3"/>
  <c r="O93" i="3" s="1"/>
  <c r="N167" i="3"/>
  <c r="O167" i="3" s="1"/>
  <c r="N203" i="3"/>
  <c r="O203" i="3" s="1"/>
  <c r="N199" i="3"/>
  <c r="O199" i="3" s="1"/>
  <c r="N22" i="3"/>
  <c r="O22" i="3" s="1"/>
  <c r="N178" i="3"/>
  <c r="O178" i="3" s="1"/>
  <c r="N223" i="3"/>
  <c r="O223" i="3" s="1"/>
  <c r="N116" i="3"/>
  <c r="O116" i="3" s="1"/>
  <c r="N109" i="3"/>
  <c r="O109" i="3" s="1"/>
  <c r="N16" i="3"/>
  <c r="O16" i="3" s="1"/>
  <c r="N17" i="3"/>
  <c r="O17" i="3" s="1"/>
  <c r="N19" i="3"/>
  <c r="O19" i="3" s="1"/>
  <c r="N27" i="3"/>
  <c r="O27" i="3" s="1"/>
  <c r="N209" i="3"/>
  <c r="O209" i="3" s="1"/>
  <c r="N202" i="3"/>
  <c r="O202" i="3" s="1"/>
  <c r="N164" i="3"/>
  <c r="O164" i="3" s="1"/>
  <c r="N123" i="3"/>
  <c r="O123" i="3" s="1"/>
  <c r="N212" i="3"/>
  <c r="O212" i="3" s="1"/>
  <c r="N177" i="3"/>
  <c r="O177" i="3" s="1"/>
  <c r="N96" i="3"/>
  <c r="O96" i="3" s="1"/>
  <c r="N171" i="3"/>
  <c r="O171" i="3" s="1"/>
  <c r="N153" i="3"/>
  <c r="O153" i="3" s="1"/>
  <c r="N36" i="3"/>
  <c r="O36" i="3" s="1"/>
  <c r="O14" i="3"/>
</calcChain>
</file>

<file path=xl/sharedStrings.xml><?xml version="1.0" encoding="utf-8"?>
<sst xmlns="http://schemas.openxmlformats.org/spreadsheetml/2006/main" count="1126" uniqueCount="339">
  <si>
    <t>AFP</t>
  </si>
  <si>
    <t>ISR</t>
  </si>
  <si>
    <t>SFS</t>
  </si>
  <si>
    <t>CARGO</t>
  </si>
  <si>
    <t>TOTAL DESC.</t>
  </si>
  <si>
    <t>TOTAL GENERAL</t>
  </si>
  <si>
    <t>Observaciones:</t>
  </si>
  <si>
    <t xml:space="preserve"> 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</si>
  <si>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</si>
  <si>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</si>
  <si>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</si>
  <si>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 xml:space="preserve">FECHA INICIO </t>
  </si>
  <si>
    <t xml:space="preserve">FECHA TERMINO </t>
  </si>
  <si>
    <t>ESTEFANY ISABEL GENAO FERNÁNDEZ</t>
  </si>
  <si>
    <t>LUÍS EDUARDO ACOSTA GÓMEZ</t>
  </si>
  <si>
    <t xml:space="preserve">MARIANO DE LA CRUZ HERNÁNDEZ </t>
  </si>
  <si>
    <t>ANALISTA DE DATOS</t>
  </si>
  <si>
    <t>MONITOR ESTADÍSTICO</t>
  </si>
  <si>
    <t>ANALISTA</t>
  </si>
  <si>
    <t>CONTRATADO E IGUALADO</t>
  </si>
  <si>
    <t>OMI SADHAI MERCEDES GARCÍA</t>
  </si>
  <si>
    <t>KATHERINE ISABEL FERRERAS DIAZ</t>
  </si>
  <si>
    <t>KELVIN JOSÉ ARREDONDO MARTÍNEZ</t>
  </si>
  <si>
    <t>TÉCNICO DE OPERACIONES TIC</t>
  </si>
  <si>
    <t>ESMERLIN JOEL MIESES</t>
  </si>
  <si>
    <t>WILMO MARTÍNEZ SOLANO</t>
  </si>
  <si>
    <t>GEORGE LUÍS MARMOL SÁNCHEZ</t>
  </si>
  <si>
    <t>RUTH NAFTALI GOMERA RODRÍGUEZ</t>
  </si>
  <si>
    <t>GEORGE MIGUEL BUENO NOVA</t>
  </si>
  <si>
    <t>TAHIRÍ DURÁN JIMÉNEZ</t>
  </si>
  <si>
    <t>CARLOS DANIEL GUERRERO RODRÍGUEZ</t>
  </si>
  <si>
    <t>ESPECIALISTA EN ESTÁNDARES Y NORMATIVAS</t>
  </si>
  <si>
    <t>ANALISTA DE CALIDAD</t>
  </si>
  <si>
    <t>MARLON DIAZ LÓPEZ</t>
  </si>
  <si>
    <t>MELISHA PATRONE CASTRO</t>
  </si>
  <si>
    <t>AMBIORIX MENDOZA MONEGRO</t>
  </si>
  <si>
    <t>GUEVERT BOCIO PEREZ</t>
  </si>
  <si>
    <t>JOEL ALTAGRACIA RAFAEL DEL ORBE</t>
  </si>
  <si>
    <t>RAFAEL ANTONIO OVALLE OVANDO</t>
  </si>
  <si>
    <t>ROSANNI SENA</t>
  </si>
  <si>
    <t>EDGAR JOEL DELANOY MERCADO</t>
  </si>
  <si>
    <t>MAXIMO HAROL GÓMEZ MORA</t>
  </si>
  <si>
    <t>MONITOR DE CALIDAD</t>
  </si>
  <si>
    <t>MELISSA MICHELLE MUÑOZ SURO</t>
  </si>
  <si>
    <t>ANALISTA DE PLANIFICACIÓN</t>
  </si>
  <si>
    <t>JAN MAICOL DÍAZ AQUINO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</si>
  <si>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</si>
  <si>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</si>
  <si>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</si>
  <si>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</si>
  <si>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</si>
  <si>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</si>
  <si>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</si>
  <si>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</si>
  <si>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 xml:space="preserve">JESÚS MARINE FAMILIA </t>
  </si>
  <si>
    <t>DEYVISON GARCÍA MEJÍA</t>
  </si>
  <si>
    <t>LÍDER DE PROYECTOS</t>
  </si>
  <si>
    <t>ADRIALIS ODETH HERRERA DEL ROSARIO</t>
  </si>
  <si>
    <t>ERIPSON OLIVIER PÉREZ</t>
  </si>
  <si>
    <t>ESTEBAN ALFONSO REYES FRIAS</t>
  </si>
  <si>
    <t>ALBAIRIS TEJEDA LINARES</t>
  </si>
  <si>
    <t>MADALY VICTORIA ESTRELLA ALBA</t>
  </si>
  <si>
    <t>DANIELA PEROZO COSTE</t>
  </si>
  <si>
    <t>ISBEL CRISTINA BAUTISTA DURAN</t>
  </si>
  <si>
    <t>STEVEN JANIEL VENTURA ANTIGUA</t>
  </si>
  <si>
    <t>RAFAEL ALBERTO SILIE REGUS</t>
  </si>
  <si>
    <t>ALEXANDER HILARIO OSORIO</t>
  </si>
  <si>
    <t xml:space="preserve">ANALISTA DE CALIDAD </t>
  </si>
  <si>
    <t>ANALISTA DE INFRAESTRUCTURA</t>
  </si>
  <si>
    <t xml:space="preserve">ANALISTA DESARROLLO INSTITUCIONAL </t>
  </si>
  <si>
    <t xml:space="preserve">   (4*) Deducción directa declaración TSS del SUIRPLUS por registro de dependientes adicionales al SDSS. RD$1,190.12 por cada dependiente adicional registrado.</t>
  </si>
  <si>
    <t>WANDER MANUEL ALMONTE CRUZ</t>
  </si>
  <si>
    <t>ROSAILY GENESIS RODRIGUEZ SANTOS</t>
  </si>
  <si>
    <t>MARIA ISABEL TORIBIO HERNANDEZ</t>
  </si>
  <si>
    <t>OSCAURY VENTURA TAVERAS</t>
  </si>
  <si>
    <t>TECNICO DE TELECOMUNICACIONES</t>
  </si>
  <si>
    <t xml:space="preserve">PAOLA INES NOVA MEDINA </t>
  </si>
  <si>
    <t>RICHARD ISRAEL REYES PACHECO</t>
  </si>
  <si>
    <t>CARLOS ISMAEL LIRANZO RODRIGUEZ</t>
  </si>
  <si>
    <t>MARLENE DECENA SALAS</t>
  </si>
  <si>
    <t>LUIS ALFREDO DE LA CRUZ ORTEGA</t>
  </si>
  <si>
    <t>KELLY TACHIANA SUERO DE PÉREZ</t>
  </si>
  <si>
    <t xml:space="preserve">YSAURA CAROLINA SÁNCHEZ </t>
  </si>
  <si>
    <t>EMANUEL SANTANA GUZMÁN</t>
  </si>
  <si>
    <t>DEBORA AIMEE NAU RODRÍGUEZ</t>
  </si>
  <si>
    <t>ESTARLYN  PAOCO VARGAS MEJÍA</t>
  </si>
  <si>
    <t>ELIANNY ELIZABETH LIRIANO CABRERA</t>
  </si>
  <si>
    <t>FRANK DERICK DE OLEO BETANCES</t>
  </si>
  <si>
    <t>JOSÉ LUIS ROMERO SÁNCHEZ</t>
  </si>
  <si>
    <t>PAOLA MIGUELINA MARTÍNEZ</t>
  </si>
  <si>
    <t>DONALD LUGO DIAZ</t>
  </si>
  <si>
    <t>LISSETTE ANDREÍNA PACHECO FERNÁNDEZ</t>
  </si>
  <si>
    <t>LUIS DAVID MATOS LUNA</t>
  </si>
  <si>
    <t>JOEL ALEXANDER JAIME BLANDINO</t>
  </si>
  <si>
    <t>KEVIN JIMÉNEZ LORENZO</t>
  </si>
  <si>
    <t>FRANCIFELLY ESTEBAN II BENCOSME FERREIRAS</t>
  </si>
  <si>
    <t>CAROLIN ALMONTE SILVERIO</t>
  </si>
  <si>
    <t>DELIGNE ALBERTO ASCENCIÓN VÁSQUEZ</t>
  </si>
  <si>
    <t>DEYBI MANUEL GUERRERO PÉREZ</t>
  </si>
  <si>
    <t>JUAN FRANCISCO DE LOS SANTOS DECENA</t>
  </si>
  <si>
    <t>MIGUEL ANGEL HERNÁNDEZ GARCÍA</t>
  </si>
  <si>
    <t>JORGE LUIS VILLAR GUERRERO</t>
  </si>
  <si>
    <t>ABEL DAVID TORRES LIZARDO</t>
  </si>
  <si>
    <t>ELGA SÁNCHEZ HERNÁNDEZ</t>
  </si>
  <si>
    <t>ROSALIM ARBAJE SIDO</t>
  </si>
  <si>
    <t>ERKIN DARÍO DELGADO PÉREZ</t>
  </si>
  <si>
    <t>LUIS ANDRÉS MATEO DÍAZ</t>
  </si>
  <si>
    <t>OSWALDO SANTIAGO MOLINA PÉREZ</t>
  </si>
  <si>
    <t>VIVIANA ESTHER BELTRÉ SEPÚLVEDA</t>
  </si>
  <si>
    <t>CLARIBEL CASTRO DE PEGUERO</t>
  </si>
  <si>
    <t>GABRIELA SOSA DE PLACERES</t>
  </si>
  <si>
    <t>YANEL PEÑA CASTILLO</t>
  </si>
  <si>
    <t>LÍDER DE PROYECTOS.</t>
  </si>
  <si>
    <t>ANALISTA DE DESARROLLO INSTITUCIONAL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</si>
  <si>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</si>
  <si>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</si>
  <si>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</si>
  <si>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</si>
  <si>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</si>
  <si>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</si>
  <si>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GENERO</t>
  </si>
  <si>
    <t>FEMENINO</t>
  </si>
  <si>
    <t>MASCULINO</t>
  </si>
  <si>
    <t>JOSÉ LUIS LÓPEZ GONZÁLEZ</t>
  </si>
  <si>
    <t>PABLO ANDRÉS GUERRERO REYES</t>
  </si>
  <si>
    <t>CARMEN JULIA MATA GERALDO</t>
  </si>
  <si>
    <t>TOMÁS ALEXANDER FAMILIA ARROYO</t>
  </si>
  <si>
    <t>ANDRYS LUIS PAYANO</t>
  </si>
  <si>
    <t>PEDRO SILVERIO MONEGRO</t>
  </si>
  <si>
    <t>IVÁN JOSÉ FIRESTONE URIBE</t>
  </si>
  <si>
    <t>KEVIN JOSÉ CABRAL POLANCO</t>
  </si>
  <si>
    <t>CARLA NATALIA FERNÁNDEZ HERRERA</t>
  </si>
  <si>
    <t>ROSDANY MARIELL MESA PERALTA</t>
  </si>
  <si>
    <t>ANALISTA DE COMPRAS</t>
  </si>
  <si>
    <t>SOPORTE DE MESA DE AYUDA</t>
  </si>
  <si>
    <t>ANALISTA DE SISTEMAS INFORMÁTICOS</t>
  </si>
  <si>
    <t>Oficina Gubernamental de Tecnologías de la Información y Comunicación</t>
  </si>
  <si>
    <t>GERICK ADONIS SILVERIO FIGUEROA</t>
  </si>
  <si>
    <t>YANIL MARGARITA JIMENEZ CARRASCO</t>
  </si>
  <si>
    <t>ENYER ANTONIO MERCEDES VILLEGA</t>
  </si>
  <si>
    <t>RAFAEL ANTONIO NUÑEZ DAGHER</t>
  </si>
  <si>
    <t>JOSÉ ANTONIO ESTEVEZ LÓPEZ</t>
  </si>
  <si>
    <t>ELVYN ALEXANDER MARTÍNEZ CASTRO</t>
  </si>
  <si>
    <t>INGRID JOHANNA BERAS CHIRENO</t>
  </si>
  <si>
    <t>GISSEL OLGALINA CUEVAS FRIAS</t>
  </si>
  <si>
    <t>CHRISTIAN ALBERTO DE LA CRUZ FAMILIA</t>
  </si>
  <si>
    <t>JOSE EDUARDO ALVAREZ LEREBOURS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</si>
  <si>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</si>
  <si>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</si>
  <si>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</si>
  <si>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</si>
  <si>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</si>
  <si>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</si>
  <si>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CHRISTIAN FÉLIX GIL CASTILLO</t>
  </si>
  <si>
    <t>JOSE DELIO ARES GUZMÁN</t>
  </si>
  <si>
    <t>DIRECCIÓN GENERAL</t>
  </si>
  <si>
    <t>JOHANNA MERCEDES FERNÁNDEZ OGANDO</t>
  </si>
  <si>
    <t>DEPARTAMENTO DE RECURSOS HUMANOS</t>
  </si>
  <si>
    <t>DEPARTAMENTO DE SEGURIDAD Y MONITOREO TIC</t>
  </si>
  <si>
    <t>ENCARGADO/A DEPARTAMENTO DE SEGURIDAD Y MONITOREO TIC</t>
  </si>
  <si>
    <t>DIRECCIÓN ATENCIÓN CIUDADANA</t>
  </si>
  <si>
    <t>DIRECTOR/A DE ATENCIÓN CIUDADANA</t>
  </si>
  <si>
    <t>JAVIER GERMOSÉN BÁEZ</t>
  </si>
  <si>
    <t>ENCARGADO/A DIVISIÓN DE ADMINISTRACIÓN DE SERVICIOS Y PROYECTOS</t>
  </si>
  <si>
    <t>RAMÓN TOMÁS TAMARES KELLY</t>
  </si>
  <si>
    <t>SUPERVISOR/A CAP</t>
  </si>
  <si>
    <t>DIRECCIÓN DE COMUNICACIONES</t>
  </si>
  <si>
    <t>ENCARGADO/A DIVISIÓN DE COMUNICACIÓN INTERNA</t>
  </si>
  <si>
    <t>DIRECCIÓN DE SERVICIOS DIGITALES INSTITUCIONALES</t>
  </si>
  <si>
    <t>JHARLINE CEBALLOS BOU</t>
  </si>
  <si>
    <t>ENCARGADO/A DIVISIÓN DEL CAMBIO DE CULTURA DIGITAL</t>
  </si>
  <si>
    <t>ENCARGADO/A DEPARTAMENTO DE DESARROLLO INSTITUCIONAL</t>
  </si>
  <si>
    <t>ENCARGADO/A DEPARTAMENTO DE FORMULACIÓN, MONITOREO Y EVALUACIÓN DE PLANES, PROGRAMAS Y PROYECTOS</t>
  </si>
  <si>
    <t>DIRECCIÓN DE TRANSFORMACIÓN DIGITAL GUBERNAMENTAL</t>
  </si>
  <si>
    <t>ENCARGADO/A DEPARTAMENTO DE ESTUDIOS E INVESTIGACIÓN DE GOBIERNO DIGITAL</t>
  </si>
  <si>
    <t>ENCARGADO/A DEPARTAMENTO DE ASISTENCIA A USUARIOS INSTITUCIONALES</t>
  </si>
  <si>
    <t>ENCARGADO/A DEPARTAMENTO DE MANTENIMIENTO DE REDES</t>
  </si>
  <si>
    <t>DEPARTAMENTO DE TECNOLOGÍAS DE LA INFORMACIÓN Y COMUNICACIÓN</t>
  </si>
  <si>
    <t xml:space="preserve">LÍDER DE PROYECTOS </t>
  </si>
  <si>
    <t>DIRECCIÓN JURÍDICA</t>
  </si>
  <si>
    <t>ENCARGADO/A DEPARTAMENTO DE SERVICIOS GENERALES</t>
  </si>
  <si>
    <t>ENCARGADO/A DEPARTAMENTO DE CALIDAD EN LA GESTIÓN</t>
  </si>
  <si>
    <t>ABOGADO/A</t>
  </si>
  <si>
    <t>ENCARGADO/A DEPARTAMENTO DE COMPRAS Y CONTRATACIONES.</t>
  </si>
  <si>
    <t>DIRECCIÓN DE PLANIFICACIÓN Y DESARROLLO</t>
  </si>
  <si>
    <t>COORDINADOR/A DE PROYECTO MUNICIPIOS CONECTADOS</t>
  </si>
  <si>
    <t xml:space="preserve">ANDRÉ ALFONSO PICHARDO GOICO </t>
  </si>
  <si>
    <t>ASESOR/A</t>
  </si>
  <si>
    <t>ENCARGADO/A DEPARTAMENTO DE OPERACIONES Y MONITOREO</t>
  </si>
  <si>
    <t>DESARROLLADOR DE SISTEMAS</t>
  </si>
  <si>
    <t>DIRECTOR/A DE COMUNICACIONES</t>
  </si>
  <si>
    <t>COORDINADOR/A DE RELACIONES INFORMATIVAS</t>
  </si>
  <si>
    <t>DISEÑADOR/A GRÁFICO</t>
  </si>
  <si>
    <t>DIRECTOR/A JURÍDICO</t>
  </si>
  <si>
    <t>DIRECCIÓN ADMINISTRATIVA Y FINANCIERA</t>
  </si>
  <si>
    <t>ENCARGADO/A DEPARTAMENTO DE SERVICIOS DE CONFIANZA DIGITAL</t>
  </si>
  <si>
    <t>REYNALDO ENRIQUE GARCIA JAQUEZ</t>
  </si>
  <si>
    <t>DIRECCIÓN DE RELACIONES INTERINSTITUCIONALES E INTERNACIONALES</t>
  </si>
  <si>
    <t>No.</t>
  </si>
  <si>
    <t>Nómina de Sueldos - Temporal</t>
  </si>
  <si>
    <t>CAROLINA SÁNCHEZ PERDOMO</t>
  </si>
  <si>
    <t>LOURDES D' OLEO D' OLEO</t>
  </si>
  <si>
    <t>DIRECTOR/A DE RELACIONES INTERINSTITUCIONALES E INTERNACIONALES</t>
  </si>
  <si>
    <t>WALTER CABRAL QUITERIO</t>
  </si>
  <si>
    <t>ELAINE ROSMERY SEPULVEDA PEREZ</t>
  </si>
  <si>
    <t>TECNICO DE RECURSOS HUMANOS</t>
  </si>
  <si>
    <t>BRAYAN MONTAÑO BELTRE</t>
  </si>
  <si>
    <t>DESARROLLADOR</t>
  </si>
  <si>
    <t>ELIZABETH  FELIZ BELTRE</t>
  </si>
  <si>
    <t>TECNICO DE COMUNICACIONES</t>
  </si>
  <si>
    <t>ENCARGADO/A DE DIVISION DE LITIGIOS</t>
  </si>
  <si>
    <t>ENCARGADO/A DIVISION DE OPERACIONES TIC</t>
  </si>
  <si>
    <t>ENCARGADO/A DE DIVISION DE DESARROLLO E IMPLEMENTACION DE SISTEMAS</t>
  </si>
  <si>
    <t>ENCARGADO/A DIVISION DE INVESTIGACION Y DOCUMENTACION DE ESTANDARES</t>
  </si>
  <si>
    <t>ISMAEL APOLINAR SANTOS AMADOR</t>
  </si>
  <si>
    <t>COORDINADOR DE COMITES PROVINCIALES</t>
  </si>
  <si>
    <t>WALTER BIENBENIDO GERONIMO BAUTISTA</t>
  </si>
  <si>
    <t>VICTOR ENRIQUEZ NUNEZ CARVAJAL</t>
  </si>
  <si>
    <t>YASSETT JOSE YNFANTE JIMENEZ</t>
  </si>
  <si>
    <t>JORGE ABRHAM MASSIH VARGAS</t>
  </si>
  <si>
    <t>ADONIS JOSUE NAUT FERNANDEZ</t>
  </si>
  <si>
    <t>ALFREDO EMMANUEL CAPELLAN LORA</t>
  </si>
  <si>
    <t>ESTEFANY SANTANA TAVERA</t>
  </si>
  <si>
    <t>LUISAURA JESMIN VARGAS ESPINAL</t>
  </si>
  <si>
    <t>MARIA FERNANDA CASADO MARTINEZ</t>
  </si>
  <si>
    <t>MARIA ISABEL ACEVEDO NUNEZ</t>
  </si>
  <si>
    <t>MAYLENNY AUBERTA OGANDO ROSARIO</t>
  </si>
  <si>
    <t>RAFAEL ALEXANDER GOMEZ GERALDO</t>
  </si>
  <si>
    <t>KLEIVER ALEXANDER BRAVO MARTINES</t>
  </si>
  <si>
    <t>CADY BERENISE ANTIGUA CRUZ</t>
  </si>
  <si>
    <t>SUGEY ENDRINA VENTURA PEREYRA</t>
  </si>
  <si>
    <t>FELIX SANTOS BURGOS</t>
  </si>
  <si>
    <t>YANIO ALBERTO REYES JIMENEZ</t>
  </si>
  <si>
    <t>GILBERT SAMIL RIVAS ENCARNACION</t>
  </si>
  <si>
    <t xml:space="preserve">ANDERSON MEDINA </t>
  </si>
  <si>
    <t>MIGUEL ANGEL JIMENEZ AQUINO</t>
  </si>
  <si>
    <t>ARTURO APONTE BONILLA</t>
  </si>
  <si>
    <t>NIURKA ALEXANDRA SANCHEZ ECHAVARRIA</t>
  </si>
  <si>
    <t>MONICA ELIZABETH MATA</t>
  </si>
  <si>
    <t>ENMANUEL JOSE ARIAS CEDANO</t>
  </si>
  <si>
    <t>JOSE LEONIDAS RODRIGUEZ GONZALEZ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</si>
  <si>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</si>
  <si>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</si>
  <si>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</si>
  <si>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</si>
  <si>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</si>
  <si>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</si>
  <si>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</si>
  <si>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</si>
  <si>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</si>
  <si>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</si>
  <si>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</si>
  <si>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</si>
  <si>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 xml:space="preserve">IRONELIS PENA ENCARNACION </t>
  </si>
  <si>
    <t>CARLOS ADAMES PEREZ</t>
  </si>
  <si>
    <t>HILARY SANTANA MEDINA</t>
  </si>
  <si>
    <t>CLEMYS ALBERTO PEREZ</t>
  </si>
  <si>
    <t>WILMAN ANIBAL PIMENTEL PEREZ</t>
  </si>
  <si>
    <t>JOSE LUIS RONDON SANTANA</t>
  </si>
  <si>
    <t>ARIEL GERMAN DE LA CRUZ</t>
  </si>
  <si>
    <t>JIMMY ANTONIO GOMEZ JAVIER</t>
  </si>
  <si>
    <t>JORGE ALBERTO GOMEZ TAVAREZ</t>
  </si>
  <si>
    <t>MOISES ADAM VALDEZ OZORIO</t>
  </si>
  <si>
    <t>JUAN MANUEL REYES FELIZ</t>
  </si>
  <si>
    <t>BOLIVAR CRUCETA LOPEZ</t>
  </si>
  <si>
    <t>ZUNILDA MERCEDES GUILLEN RUEDA</t>
  </si>
  <si>
    <t xml:space="preserve">DESARROLLADOR </t>
  </si>
  <si>
    <t>VALENTINA GALLO BOTERO</t>
  </si>
  <si>
    <t>AUDITOR DE ESTANDARES NORTIC</t>
  </si>
  <si>
    <t>ANGEL ANTONIO DE LA CRUZ CATANO</t>
  </si>
  <si>
    <t>GENESIS LISBETH ALVAREZ DOMINGUEZ</t>
  </si>
  <si>
    <t>JORGE ALEXANDER BRAND ROSARIO</t>
  </si>
  <si>
    <t>JUNIOR ENRIQUE FELIZ CAMINERO</t>
  </si>
  <si>
    <t xml:space="preserve">ANALISTA DE NORMAS </t>
  </si>
  <si>
    <t>JASON RAFAEL CRISOSTOMO GUERRERO</t>
  </si>
  <si>
    <t>ROSARIO ALTAGRACIA MARTINEZ GARCIA</t>
  </si>
  <si>
    <t>PASCUAL SANCHEZ LIZARDO</t>
  </si>
  <si>
    <t>ANALISTA DE PLANIFICACION</t>
  </si>
  <si>
    <t>CARLOS MANUEL ROSARIO ARIAS</t>
  </si>
  <si>
    <t>EDWIN FRANCISCO SALAS SUERO</t>
  </si>
  <si>
    <t>SUGEIRY LINETTE PILAR ALMONTE</t>
  </si>
  <si>
    <t>ILEANA MEJÍA PALOMINO</t>
  </si>
  <si>
    <t>ANNY PRICILA VERAS SUERO</t>
  </si>
  <si>
    <t>ARISLEYDI AQUINO NOVA</t>
  </si>
  <si>
    <t>ALCIBIADES JUNIOR SIERRA PÉREZ</t>
  </si>
  <si>
    <t>RAFAEL JOSÉ CASTILLO MARTÍNEZ</t>
  </si>
  <si>
    <t>JESÚS ALBERTO GERMÁN PORTORREAL</t>
  </si>
  <si>
    <t>WILLIAM ALEXANDER GARCIA TAVAREZ</t>
  </si>
  <si>
    <t>MARLON SANTANA</t>
  </si>
  <si>
    <t>ENCARGADA  DE DIVISION DE GESTION DE RIESGOS, CONTINUIDAD Y CIBERSEGURIDAD</t>
  </si>
  <si>
    <t>TÉCNICO ADMINISTRATIVO PROVINCIAL</t>
  </si>
  <si>
    <t>ROSANNY ELIZABETH ARIAS CASTILLO</t>
  </si>
  <si>
    <t>FRAY ALBERTO DE JESÚS BORROMÉ</t>
  </si>
  <si>
    <t>MIGUEL ANTONIO LIRANZO ZABALA</t>
  </si>
  <si>
    <t>ROBIN ANEURYS ESPINOSA</t>
  </si>
  <si>
    <t>JHON STARLIN INOJOSA FELIZ</t>
  </si>
  <si>
    <t>OSIRIS ALEXANDER SOSA PEREZ</t>
  </si>
  <si>
    <t>EDDI ALBERTO DIAZ DIAZ</t>
  </si>
  <si>
    <t>KELVIN JERÉZ GUTIÉRREZ</t>
  </si>
  <si>
    <t>BASILIO ANTONIO MARTÍNEZ SUSAÑA</t>
  </si>
  <si>
    <t>KARINA MAXIEL FELIX OZUNA</t>
  </si>
  <si>
    <t>AMBAR CHANEL MENDOZA FENTON</t>
  </si>
  <si>
    <t>OTROS DESC.</t>
  </si>
  <si>
    <t xml:space="preserve">  </t>
  </si>
  <si>
    <t>GUSTAVO ADOLFO MORONTA MAINA</t>
  </si>
  <si>
    <t>HAMLET ALBERTO RODRÍGUEZ VIDAL</t>
  </si>
  <si>
    <t>EUDYS DE JESÚS RAMÍREZ MATEO</t>
  </si>
  <si>
    <t>NICHARDSON ROMERO PEÑA</t>
  </si>
  <si>
    <t>ANALISTA DE DOCUMENTACIONES</t>
  </si>
  <si>
    <t>JHON LUIS FRIAS CONCEPCIÓN</t>
  </si>
  <si>
    <t>JEFFRY MANUEL AMANCIO MOYA</t>
  </si>
  <si>
    <t>FREDDY ALEXANDER ANTIGUA VENTURA</t>
  </si>
  <si>
    <t>FELIPE NERY CASTRO LARA</t>
  </si>
  <si>
    <t>JOVANNA PRISCILLA NÚÑEZ SOTO</t>
  </si>
  <si>
    <t xml:space="preserve">EDISON JESÚS PADILLA PAULINO </t>
  </si>
  <si>
    <t>ENCARGADA DE DIVISION DE REGISTRO ,CONTROL Y NÓMINA</t>
  </si>
  <si>
    <t>JOSE ALBERTO SANTOS MONEGRO</t>
  </si>
  <si>
    <t>EMMANUEL DISLA BATISTA</t>
  </si>
  <si>
    <t>IVAN MARCELL CRUZ BURGOS</t>
  </si>
  <si>
    <t xml:space="preserve">ENCARGADO (A) DE DEPARTAMENTO DE INNOVACION DIGITAL </t>
  </si>
  <si>
    <t>MARIZETH STEPHANIE BEATO GERMAN</t>
  </si>
  <si>
    <t>ENCARGADO/A DEPARTAMENTO DE SERVICIOS DE PROYECTOS TIC</t>
  </si>
  <si>
    <t>GIRSY DARIELA GUZMAN GARCIA</t>
  </si>
  <si>
    <t>DEPARTAMENTO DE PROYECTOS TIC</t>
  </si>
  <si>
    <t xml:space="preserve">CRISTALINA DE LOS ANGELES JAQUEZ </t>
  </si>
  <si>
    <t xml:space="preserve">ENCARGADO/A DE DIVISIóN DE CONSULTORIA DIGITALES </t>
  </si>
  <si>
    <t xml:space="preserve">ANALISTA DE PROYECTOS </t>
  </si>
  <si>
    <t>COORDINADOR DE DESPACHO</t>
  </si>
  <si>
    <t>JOELYS MARGARITA HERNANDEZ PIÑEYRO</t>
  </si>
  <si>
    <t>ANELOYNA ALTAGRACIA GOMEZ</t>
  </si>
  <si>
    <t>PARALEGAL</t>
  </si>
  <si>
    <t>GABRIEL ALEJANDRO FERNANDEZ PEREZ</t>
  </si>
  <si>
    <t xml:space="preserve">GRACE MARIA ROJAS SALAZAR </t>
  </si>
  <si>
    <t>DANIEL SOTO</t>
  </si>
  <si>
    <t>SOPORTE TECNICO INFORMATICO</t>
  </si>
  <si>
    <t>NELSON ESPINOSA FELIZ</t>
  </si>
  <si>
    <t>BRYAN SANCHEZ  DELGADO</t>
  </si>
  <si>
    <t xml:space="preserve">ENCARGADO (A ) DELA DIVISION DE DISENO DE SERVICIOS DIGITALES </t>
  </si>
  <si>
    <r>
      <t xml:space="preserve">Correspondiente al mes de Septiembre </t>
    </r>
    <r>
      <rPr>
        <b/>
        <u/>
        <sz val="24"/>
        <rFont val="Poppins 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</si>
</sst>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  <numFmt numFmtId="166" formatCode="#,##0.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name val="Poppins"/>
    </font>
    <font>
      <sz val="14"/>
      <color theme="1"/>
      <name val="Poppins"/>
    </font>
    <font>
      <sz val="16"/>
      <name val="Poppins"/>
    </font>
    <font>
      <sz val="16"/>
      <name val="Calibri"/>
      <family val="2"/>
      <scheme val="minor"/>
    </font>
    <font>
      <b/>
      <sz val="24"/>
      <name val="Poppins "/>
    </font>
    <font>
      <b/>
      <u/>
      <sz val="24"/>
      <name val="Poppins 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16" fillId="0" borderId="0" xfId="0" applyFont="1" applyAlignment="1">
      <alignment horizontal="center"/>
    </xf>
    <xf numFmtId="0" fontId="18" fillId="0" borderId="0" xfId="43"/>
    <xf numFmtId="0" fontId="0" fillId="33" borderId="0" xfId="0" applyFill="1"/>
    <xf numFmtId="0" fontId="18" fillId="33" borderId="0" xfId="43" applyFill="1"/>
    <xf numFmtId="0" fontId="19" fillId="0" borderId="0" xfId="43" applyFont="1"/>
    <xf numFmtId="0" fontId="19" fillId="0" borderId="0" xfId="0" applyFont="1" applyAlignment="1">
      <alignment vertical="center"/>
    </xf>
    <xf numFmtId="0" fontId="23" fillId="33" borderId="0" xfId="0" applyFont="1" applyFill="1"/>
    <xf numFmtId="0" fontId="24" fillId="0" borderId="0" xfId="43" applyFont="1"/>
    <xf numFmtId="0" fontId="22" fillId="0" borderId="0" xfId="0" applyFont="1" applyAlignment="1">
      <alignment horizontal="center"/>
    </xf>
    <xf numFmtId="0" fontId="27" fillId="33" borderId="0" xfId="0" applyFont="1" applyFill="1"/>
    <xf numFmtId="0" fontId="27" fillId="0" borderId="0" xfId="0" applyFont="1"/>
    <xf numFmtId="0" fontId="28" fillId="33" borderId="0" xfId="43" applyFont="1" applyFill="1"/>
    <xf numFmtId="0" fontId="28" fillId="0" borderId="0" xfId="43" applyFont="1" applyAlignment="1">
      <alignment horizontal="center" vertical="center"/>
    </xf>
    <xf numFmtId="0" fontId="28" fillId="0" borderId="0" xfId="43" applyFont="1" applyAlignment="1">
      <alignment vertical="center"/>
    </xf>
    <xf numFmtId="0" fontId="28" fillId="0" borderId="0" xfId="43" applyFont="1" applyAlignment="1">
      <alignment horizontal="left" vertical="center"/>
    </xf>
    <xf numFmtId="0" fontId="30" fillId="0" borderId="0" xfId="43" applyFont="1"/>
    <xf numFmtId="0" fontId="19" fillId="33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33" borderId="0" xfId="43" applyFont="1" applyFill="1"/>
    <xf numFmtId="0" fontId="29" fillId="33" borderId="0" xfId="0" applyFont="1" applyFill="1" applyAlignment="1">
      <alignment horizontal="center" vertical="center"/>
    </xf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30" fillId="0" borderId="0" xfId="43" applyFont="1" applyAlignment="1">
      <alignment horizontal="center"/>
    </xf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7" fillId="0" borderId="0" xfId="0" applyNumberFormat="1" applyFont="1" applyAlignment="1">
      <alignment horizontal="center"/>
    </xf>
    <xf numFmtId="4" fontId="27" fillId="33" borderId="0" xfId="0" applyNumberFormat="1" applyFont="1" applyFill="1" applyAlignment="1">
      <alignment horizontal="center"/>
    </xf>
    <xf numFmtId="4" fontId="28" fillId="0" borderId="0" xfId="43" applyNumberFormat="1" applyFont="1" applyAlignment="1">
      <alignment horizontal="center" vertical="center"/>
    </xf>
    <xf numFmtId="0" fontId="28" fillId="33" borderId="0" xfId="43" applyFont="1" applyFill="1" applyAlignment="1">
      <alignment horizontal="center"/>
    </xf>
    <xf numFmtId="44" fontId="28" fillId="0" borderId="0" xfId="46" applyFont="1" applyAlignment="1">
      <alignment horizontal="center" vertical="center"/>
    </xf>
    <xf numFmtId="0" fontId="28" fillId="35" borderId="0" xfId="43" applyFont="1" applyFill="1" applyAlignment="1">
      <alignment horizontal="center"/>
    </xf>
    <xf numFmtId="0" fontId="27" fillId="35" borderId="0" xfId="0" applyFont="1" applyFill="1" applyAlignment="1">
      <alignment horizontal="center"/>
    </xf>
    <xf numFmtId="0" fontId="23" fillId="35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35" borderId="0" xfId="0" applyFill="1" applyAlignment="1">
      <alignment horizontal="center"/>
    </xf>
    <xf numFmtId="0" fontId="18" fillId="35" borderId="0" xfId="43" applyFill="1" applyAlignment="1">
      <alignment horizontal="center"/>
    </xf>
    <xf numFmtId="164" fontId="26" fillId="33" borderId="0" xfId="43" applyNumberFormat="1" applyFont="1" applyFill="1" applyAlignment="1">
      <alignment horizontal="center" vertical="center"/>
    </xf>
    <xf numFmtId="0" fontId="30" fillId="33" borderId="0" xfId="43" applyFont="1" applyFill="1" applyAlignment="1">
      <alignment horizontal="center"/>
    </xf>
    <xf numFmtId="0" fontId="27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19" fillId="36" borderId="0" xfId="0" applyFont="1" applyFill="1" applyAlignment="1">
      <alignment vertical="center"/>
    </xf>
    <xf numFmtId="0" fontId="31" fillId="34" borderId="10" xfId="0" applyFont="1" applyFill="1" applyBorder="1" applyAlignment="1">
      <alignment horizontal="center" vertical="center"/>
    </xf>
    <xf numFmtId="0" fontId="31" fillId="34" borderId="10" xfId="0" applyFont="1" applyFill="1" applyBorder="1" applyAlignment="1">
      <alignment horizontal="center" vertical="center" wrapText="1"/>
    </xf>
    <xf numFmtId="0" fontId="32" fillId="0" borderId="10" xfId="43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165" fontId="32" fillId="0" borderId="10" xfId="0" applyNumberFormat="1" applyFont="1" applyBorder="1" applyAlignment="1">
      <alignment horizontal="center" vertical="center"/>
    </xf>
    <xf numFmtId="164" fontId="32" fillId="0" borderId="10" xfId="0" applyNumberFormat="1" applyFont="1" applyBorder="1" applyAlignment="1">
      <alignment horizontal="center" vertical="center"/>
    </xf>
    <xf numFmtId="164" fontId="32" fillId="0" borderId="10" xfId="43" applyNumberFormat="1" applyFont="1" applyBorder="1" applyAlignment="1">
      <alignment horizontal="center" vertical="center"/>
    </xf>
    <xf numFmtId="164" fontId="32" fillId="0" borderId="11" xfId="0" applyNumberFormat="1" applyFont="1" applyBorder="1" applyAlignment="1">
      <alignment horizontal="center" vertical="center"/>
    </xf>
    <xf numFmtId="164" fontId="32" fillId="36" borderId="10" xfId="43" applyNumberFormat="1" applyFont="1" applyFill="1" applyBorder="1" applyAlignment="1">
      <alignment horizontal="center" vertical="center"/>
    </xf>
    <xf numFmtId="164" fontId="32" fillId="33" borderId="10" xfId="43" applyNumberFormat="1" applyFont="1" applyFill="1" applyBorder="1" applyAlignment="1">
      <alignment horizontal="center" vertical="center"/>
    </xf>
    <xf numFmtId="15" fontId="32" fillId="0" borderId="10" xfId="43" applyNumberFormat="1" applyFont="1" applyBorder="1" applyAlignment="1">
      <alignment horizontal="center" vertical="center"/>
    </xf>
    <xf numFmtId="15" fontId="32" fillId="0" borderId="10" xfId="0" applyNumberFormat="1" applyFont="1" applyBorder="1" applyAlignment="1">
      <alignment horizontal="center" vertical="center"/>
    </xf>
    <xf numFmtId="164" fontId="32" fillId="33" borderId="11" xfId="0" applyNumberFormat="1" applyFont="1" applyFill="1" applyBorder="1" applyAlignment="1">
      <alignment horizontal="center" vertical="center"/>
    </xf>
    <xf numFmtId="15" fontId="32" fillId="33" borderId="10" xfId="0" applyNumberFormat="1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164" fontId="32" fillId="0" borderId="11" xfId="43" applyNumberFormat="1" applyFont="1" applyBorder="1" applyAlignment="1">
      <alignment horizontal="center" vertical="center"/>
    </xf>
    <xf numFmtId="0" fontId="33" fillId="33" borderId="10" xfId="0" applyFont="1" applyFill="1" applyBorder="1" applyAlignment="1">
      <alignment horizontal="center" vertical="center" wrapText="1"/>
    </xf>
    <xf numFmtId="0" fontId="32" fillId="33" borderId="10" xfId="0" applyFont="1" applyFill="1" applyBorder="1" applyAlignment="1">
      <alignment horizontal="center" vertical="center"/>
    </xf>
    <xf numFmtId="15" fontId="32" fillId="33" borderId="10" xfId="43" applyNumberFormat="1" applyFont="1" applyFill="1" applyBorder="1" applyAlignment="1">
      <alignment horizontal="center" vertical="center"/>
    </xf>
    <xf numFmtId="164" fontId="32" fillId="33" borderId="10" xfId="0" applyNumberFormat="1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2" fillId="33" borderId="10" xfId="43" applyFont="1" applyFill="1" applyBorder="1" applyAlignment="1">
      <alignment horizontal="center" vertical="center"/>
    </xf>
    <xf numFmtId="165" fontId="32" fillId="33" borderId="10" xfId="0" applyNumberFormat="1" applyFont="1" applyFill="1" applyBorder="1" applyAlignment="1">
      <alignment horizontal="center" vertical="center"/>
    </xf>
    <xf numFmtId="0" fontId="33" fillId="36" borderId="10" xfId="0" applyFont="1" applyFill="1" applyBorder="1" applyAlignment="1">
      <alignment horizontal="center" vertical="center" wrapText="1"/>
    </xf>
    <xf numFmtId="0" fontId="32" fillId="36" borderId="10" xfId="43" applyFont="1" applyFill="1" applyBorder="1" applyAlignment="1">
      <alignment horizontal="center" vertical="center"/>
    </xf>
    <xf numFmtId="15" fontId="32" fillId="36" borderId="10" xfId="43" applyNumberFormat="1" applyFont="1" applyFill="1" applyBorder="1" applyAlignment="1">
      <alignment horizontal="center" vertical="center"/>
    </xf>
    <xf numFmtId="164" fontId="32" fillId="36" borderId="11" xfId="0" applyNumberFormat="1" applyFont="1" applyFill="1" applyBorder="1" applyAlignment="1">
      <alignment horizontal="center" vertical="center"/>
    </xf>
    <xf numFmtId="0" fontId="32" fillId="36" borderId="10" xfId="0" applyFont="1" applyFill="1" applyBorder="1" applyAlignment="1">
      <alignment horizontal="center" vertical="center"/>
    </xf>
    <xf numFmtId="15" fontId="32" fillId="36" borderId="10" xfId="0" applyNumberFormat="1" applyFont="1" applyFill="1" applyBorder="1" applyAlignment="1">
      <alignment horizontal="center" vertical="center"/>
    </xf>
    <xf numFmtId="0" fontId="32" fillId="33" borderId="10" xfId="0" applyFont="1" applyFill="1" applyBorder="1" applyAlignment="1">
      <alignment horizontal="center" vertical="center" wrapText="1"/>
    </xf>
    <xf numFmtId="0" fontId="33" fillId="33" borderId="11" xfId="0" applyFont="1" applyFill="1" applyBorder="1" applyAlignment="1">
      <alignment horizontal="center" vertical="center" wrapText="1"/>
    </xf>
    <xf numFmtId="164" fontId="32" fillId="33" borderId="11" xfId="43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5" fontId="32" fillId="0" borderId="14" xfId="43" applyNumberFormat="1" applyFont="1" applyBorder="1" applyAlignment="1">
      <alignment horizontal="center" vertical="center"/>
    </xf>
    <xf numFmtId="164" fontId="32" fillId="0" borderId="14" xfId="0" applyNumberFormat="1" applyFont="1" applyBorder="1" applyAlignment="1">
      <alignment horizontal="center" vertical="center"/>
    </xf>
    <xf numFmtId="164" fontId="32" fillId="0" borderId="14" xfId="43" applyNumberFormat="1" applyFont="1" applyBorder="1" applyAlignment="1">
      <alignment horizontal="center" vertical="center"/>
    </xf>
    <xf numFmtId="164" fontId="32" fillId="33" borderId="14" xfId="43" applyNumberFormat="1" applyFont="1" applyFill="1" applyBorder="1" applyAlignment="1">
      <alignment horizontal="center" vertical="center"/>
    </xf>
    <xf numFmtId="164" fontId="35" fillId="0" borderId="16" xfId="43" applyNumberFormat="1" applyFont="1" applyBorder="1" applyAlignment="1">
      <alignment horizontal="center" vertical="center"/>
    </xf>
    <xf numFmtId="0" fontId="37" fillId="33" borderId="0" xfId="0" applyFont="1" applyFill="1"/>
    <xf numFmtId="0" fontId="37" fillId="0" borderId="0" xfId="0" applyFont="1" applyAlignment="1">
      <alignment horizontal="center"/>
    </xf>
    <xf numFmtId="0" fontId="37" fillId="0" borderId="0" xfId="0" applyFont="1"/>
    <xf numFmtId="4" fontId="37" fillId="0" borderId="0" xfId="0" applyNumberFormat="1" applyFont="1" applyAlignment="1">
      <alignment horizontal="center"/>
    </xf>
    <xf numFmtId="4" fontId="37" fillId="33" borderId="0" xfId="0" applyNumberFormat="1" applyFont="1" applyFill="1" applyAlignment="1">
      <alignment horizontal="center"/>
    </xf>
    <xf numFmtId="164" fontId="36" fillId="33" borderId="0" xfId="43" applyNumberFormat="1" applyFont="1" applyFill="1" applyAlignment="1">
      <alignment horizontal="center" vertical="center"/>
    </xf>
    <xf numFmtId="164" fontId="36" fillId="0" borderId="0" xfId="43" applyNumberFormat="1" applyFont="1" applyAlignment="1">
      <alignment horizontal="center" vertical="center"/>
    </xf>
    <xf numFmtId="164" fontId="26" fillId="0" borderId="0" xfId="43" applyNumberFormat="1" applyFont="1" applyAlignment="1">
      <alignment horizontal="center" vertical="center"/>
    </xf>
    <xf numFmtId="0" fontId="38" fillId="33" borderId="0" xfId="0" applyFont="1" applyFill="1"/>
    <xf numFmtId="0" fontId="38" fillId="0" borderId="0" xfId="0" applyFont="1" applyAlignment="1">
      <alignment horizontal="center"/>
    </xf>
    <xf numFmtId="0" fontId="38" fillId="0" borderId="0" xfId="0" applyFont="1"/>
    <xf numFmtId="4" fontId="38" fillId="0" borderId="0" xfId="0" applyNumberFormat="1" applyFont="1" applyAlignment="1">
      <alignment horizontal="center"/>
    </xf>
    <xf numFmtId="164" fontId="38" fillId="33" borderId="0" xfId="43" applyNumberFormat="1" applyFont="1" applyFill="1" applyAlignment="1">
      <alignment horizontal="center" vertical="center"/>
    </xf>
    <xf numFmtId="166" fontId="38" fillId="0" borderId="0" xfId="0" applyNumberFormat="1" applyFont="1" applyAlignment="1">
      <alignment horizontal="center"/>
    </xf>
    <xf numFmtId="164" fontId="38" fillId="0" borderId="0" xfId="43" applyNumberFormat="1" applyFont="1" applyAlignment="1">
      <alignment horizontal="center" vertical="center"/>
    </xf>
    <xf numFmtId="0" fontId="39" fillId="0" borderId="0" xfId="0" applyFont="1"/>
    <xf numFmtId="0" fontId="38" fillId="0" borderId="0" xfId="0" applyFont="1" applyAlignment="1">
      <alignment horizontal="left"/>
    </xf>
    <xf numFmtId="0" fontId="38" fillId="33" borderId="0" xfId="0" applyFont="1" applyFill="1" applyAlignment="1">
      <alignment horizontal="center"/>
    </xf>
    <xf numFmtId="0" fontId="40" fillId="33" borderId="0" xfId="0" applyFont="1" applyFill="1" applyAlignment="1">
      <alignment horizontal="center"/>
    </xf>
    <xf numFmtId="0" fontId="40" fillId="33" borderId="0" xfId="0" applyFont="1" applyFill="1" applyAlignment="1">
      <alignment horizontal="center" vertical="center"/>
    </xf>
    <xf numFmtId="0" fontId="35" fillId="33" borderId="15" xfId="43" applyFont="1" applyFill="1" applyBorder="1" applyAlignment="1">
      <alignment horizontal="right" vertical="center" wrapText="1"/>
    </xf>
    <xf numFmtId="0" fontId="35" fillId="33" borderId="16" xfId="43" applyFont="1" applyFill="1" applyBorder="1" applyAlignment="1">
      <alignment horizontal="right" vertical="center" wrapText="1"/>
    </xf>
    <xf numFmtId="4" fontId="38" fillId="0" borderId="0" xfId="0" applyNumberFormat="1" applyFont="1" applyBorder="1" applyAlignment="1">
      <alignment horizontal="center"/>
    </xf>
    <xf numFmtId="4" fontId="38" fillId="0" borderId="0" xfId="0" applyNumberFormat="1" applyFont="1" applyBorder="1"/>
    <xf numFmtId="164" fontId="38" fillId="33" borderId="0" xfId="43" applyNumberFormat="1" applyFont="1" applyFill="1" applyBorder="1" applyAlignment="1">
      <alignment horizontal="center" vertical="center"/>
    </xf>
    <xf numFmtId="164" fontId="35" fillId="0" borderId="0" xfId="43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4" fontId="35" fillId="33" borderId="0" xfId="43" applyNumberFormat="1" applyFont="1" applyFill="1" applyBorder="1" applyAlignment="1">
      <alignment horizontal="center" vertical="center"/>
    </xf>
    <xf numFmtId="0" fontId="38" fillId="33" borderId="0" xfId="0" applyFont="1" applyFill="1" applyBorder="1" applyAlignment="1">
      <alignment horizontal="center"/>
    </xf>
    <xf numFmtId="164" fontId="35" fillId="0" borderId="17" xfId="43" applyNumberFormat="1" applyFont="1" applyBorder="1" applyAlignment="1">
      <alignment horizontal="center" vertical="center"/>
    </xf>
    <xf numFmtId="164" fontId="35" fillId="33" borderId="18" xfId="43" applyNumberFormat="1" applyFont="1" applyFill="1" applyBorder="1" applyAlignment="1">
      <alignment horizontal="center" vertical="center"/>
    </xf>
    <xf numFmtId="0" fontId="32" fillId="0" borderId="10" xfId="43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/>
    </xf>
    <xf numFmtId="15" fontId="32" fillId="0" borderId="10" xfId="0" applyNumberFormat="1" applyFont="1" applyFill="1" applyBorder="1" applyAlignment="1">
      <alignment horizontal="center" vertical="center"/>
    </xf>
    <xf numFmtId="164" fontId="32" fillId="0" borderId="11" xfId="0" applyNumberFormat="1" applyFont="1" applyFill="1" applyBorder="1" applyAlignment="1">
      <alignment horizontal="center" vertical="center"/>
    </xf>
    <xf numFmtId="164" fontId="32" fillId="0" borderId="10" xfId="43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15" fontId="32" fillId="0" borderId="10" xfId="43" applyNumberFormat="1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 wrapText="1"/>
    </xf>
    <xf numFmtId="164" fontId="32" fillId="0" borderId="10" xfId="0" applyNumberFormat="1" applyFont="1" applyFill="1" applyBorder="1" applyAlignment="1">
      <alignment horizontal="center" vertical="center"/>
    </xf>
    <xf numFmtId="165" fontId="32" fillId="0" borderId="10" xfId="0" applyNumberFormat="1" applyFont="1" applyFill="1" applyBorder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176892</xdr:colOff>
      <xdr:row>0</xdr:row>
      <xdr:rowOff>149679</xdr:rowOff>
    </xdr:from>
    <xdr:to>
      <xdr:col>1</xdr:col>
      <xdr:colOff>3065626</xdr:colOff>
      <xdr:row>8</xdr:row>
      <xdr:rowOff>254000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7D432E-3785-43FD-AED6-CAF27B38A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2" y="149679"/>
          <a:ext cx="3634859" cy="1533071"/>
        </a:xfrm>
        <a:prstGeom prst="rect">
          <a:avLst/>
        </a:prstGeom>
      </xdr:spPr>
    </xdr:pic>
    <xdr:clientData/>
  </xdr:twoCellAnchor>
  <xdr:oneCellAnchor>
    <xdr:from>
      <xdr:col>6</xdr:col>
      <xdr:colOff>1142871</xdr:colOff>
      <xdr:row>1</xdr:row>
      <xdr:rowOff>44644</xdr:rowOff>
    </xdr:from>
    <xdr:ext cx="2412843" cy="1001594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3811121" y="203394"/>
          <a:ext cx="2412843" cy="1001594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9"/>
  <sheetViews>
    <sheetView showGridLines="0" tabSelected="1" view="pageBreakPreview" topLeftCell="E1" zoomScale="60" zoomScaleNormal="60" workbookViewId="0">
      <selection activeCell="D96" sqref="D96"/>
    </sheetView>
  </sheetViews>
  <sheetFormatPr defaultColWidth="11.42578125" defaultRowHeight="12.75"/>
  <cols>
    <col min="1" max="1" width="11.140625" style="4" customWidth="1"/>
    <col min="2" max="2" width="55.5703125" style="21" customWidth="1"/>
    <col min="3" max="3" width="68" style="21" customWidth="1"/>
    <col min="4" max="4" width="45.140625" style="21" customWidth="1"/>
    <col min="5" max="5" width="27.85546875" style="2" customWidth="1"/>
    <col min="6" max="6" width="27.140625" style="21" customWidth="1"/>
    <col min="7" max="7" width="26.140625" style="21" customWidth="1"/>
    <col min="8" max="8" width="30.140625" style="21" customWidth="1"/>
    <col min="9" max="9" width="34" style="21" customWidth="1"/>
    <col min="10" max="10" width="33" style="21" customWidth="1"/>
    <col min="11" max="11" width="26.85546875" style="43" customWidth="1"/>
    <col min="12" max="12" width="31.5703125" style="21" customWidth="1"/>
    <col min="13" max="13" width="28.5703125" style="22" customWidth="1"/>
    <col min="14" max="14" width="33.85546875" style="21" customWidth="1"/>
    <col min="15" max="15" width="37.42578125" style="21" customWidth="1"/>
    <col min="16" max="16384" width="11.42578125" style="2"/>
  </cols>
  <sheetData>
    <row r="1" spans="1:15">
      <c r="D1" s="22"/>
      <c r="E1" s="4"/>
      <c r="F1" s="22"/>
      <c r="I1" s="22"/>
      <c r="J1" s="22"/>
      <c r="K1" s="22"/>
    </row>
    <row r="2" spans="1:15">
      <c r="D2" s="22"/>
      <c r="E2" s="4"/>
      <c r="F2" s="22"/>
      <c r="I2" s="22"/>
      <c r="J2" s="22"/>
      <c r="K2" s="22"/>
    </row>
    <row r="3" spans="1:15">
      <c r="D3" s="22"/>
      <c r="E3" s="4"/>
      <c r="F3" s="22"/>
      <c r="I3" s="22"/>
      <c r="J3" s="22"/>
      <c r="K3" s="22"/>
    </row>
    <row r="4" spans="1:15">
      <c r="D4" s="22"/>
      <c r="E4" s="4"/>
      <c r="F4" s="22"/>
      <c r="I4" s="22"/>
      <c r="J4" s="22"/>
      <c r="K4" s="22"/>
    </row>
    <row r="5" spans="1:15">
      <c r="D5" s="22"/>
      <c r="E5" s="4"/>
      <c r="F5" s="22"/>
      <c r="I5" s="22"/>
      <c r="J5" s="22"/>
      <c r="K5" s="22"/>
    </row>
    <row r="6" spans="1:15">
      <c r="D6" s="22"/>
      <c r="E6" s="4"/>
      <c r="F6" s="22"/>
      <c r="I6" s="22"/>
      <c r="J6" s="22"/>
      <c r="K6" s="22"/>
    </row>
    <row r="7" spans="1:15">
      <c r="D7" s="22"/>
      <c r="E7" s="4"/>
      <c r="F7" s="22"/>
      <c r="I7" s="22"/>
      <c r="J7" s="22"/>
      <c r="K7" s="22"/>
    </row>
    <row r="8" spans="1:15" s="16" customFormat="1" ht="25.5" customHeight="1">
      <c r="A8" s="19"/>
      <c r="B8" s="28"/>
      <c r="C8" s="28"/>
      <c r="D8" s="111" t="s">
        <v>136</v>
      </c>
      <c r="E8" s="111"/>
      <c r="F8" s="111"/>
      <c r="G8" s="111"/>
      <c r="H8" s="111"/>
      <c r="I8" s="111"/>
      <c r="J8" s="111"/>
      <c r="K8" s="111"/>
      <c r="L8" s="28"/>
      <c r="M8" s="45"/>
      <c r="N8" s="28"/>
      <c r="O8" s="28"/>
    </row>
    <row r="9" spans="1:15" s="16" customFormat="1" ht="24.75" customHeight="1">
      <c r="A9" s="19"/>
      <c r="B9" s="28"/>
      <c r="C9" s="29"/>
      <c r="D9" s="111"/>
      <c r="E9" s="111"/>
      <c r="F9" s="111"/>
      <c r="G9" s="111"/>
      <c r="H9" s="111"/>
      <c r="I9" s="111"/>
      <c r="J9" s="111"/>
      <c r="K9" s="111"/>
      <c r="L9" s="28"/>
      <c r="M9" s="45"/>
      <c r="N9" s="18"/>
      <c r="O9" s="18"/>
    </row>
    <row r="10" spans="1:15" s="16" customFormat="1" ht="43.5" customHeight="1">
      <c r="A10" s="19"/>
      <c r="B10" s="28"/>
      <c r="C10" s="28"/>
      <c r="D10" s="112" t="s">
        <v>199</v>
      </c>
      <c r="E10" s="112"/>
      <c r="F10" s="112"/>
      <c r="G10" s="112"/>
      <c r="H10" s="112"/>
      <c r="I10" s="112"/>
      <c r="J10" s="112"/>
      <c r="K10" s="112"/>
      <c r="L10" s="28"/>
      <c r="M10" s="45"/>
      <c r="N10" s="18"/>
      <c r="O10" s="18"/>
    </row>
    <row r="11" spans="1:15" s="16" customFormat="1" ht="30">
      <c r="A11" s="19"/>
      <c r="B11" s="28"/>
      <c r="C11" s="28"/>
      <c r="D11" s="112" t="s">
        <v>338</v>
      </c>
      <c r="E11" s="112"/>
      <c r="F11" s="112"/>
      <c r="G11" s="112"/>
      <c r="H11" s="112"/>
      <c r="I11" s="112"/>
      <c r="J11" s="112"/>
      <c r="K11" s="112"/>
      <c r="L11" s="28"/>
      <c r="M11" s="45"/>
      <c r="N11" s="18"/>
      <c r="O11" s="18"/>
    </row>
    <row r="12" spans="1:15" s="16" customFormat="1" ht="26.25" customHeight="1">
      <c r="A12" s="19"/>
      <c r="B12" s="28"/>
      <c r="C12" s="28"/>
      <c r="D12" s="20"/>
      <c r="E12" s="20"/>
      <c r="F12" s="20"/>
      <c r="G12" s="18"/>
      <c r="H12" s="18"/>
      <c r="I12" s="20"/>
      <c r="J12" s="20"/>
      <c r="K12" s="20"/>
      <c r="L12" s="28"/>
      <c r="M12" s="45"/>
      <c r="N12" s="18"/>
      <c r="O12" s="18"/>
    </row>
    <row r="13" spans="1:15" customFormat="1" ht="117" customHeight="1">
      <c r="A13" s="51" t="s">
        <v>198</v>
      </c>
      <c r="B13" s="51" t="s">
        <v>116</v>
      </c>
      <c r="C13" s="51" t="s">
        <v>148</v>
      </c>
      <c r="D13" s="51" t="s">
        <v>3</v>
      </c>
      <c r="E13" s="52" t="s">
        <v>117</v>
      </c>
      <c r="F13" s="51" t="s">
        <v>120</v>
      </c>
      <c r="G13" s="51" t="s">
        <v>11</v>
      </c>
      <c r="H13" s="51" t="s">
        <v>12</v>
      </c>
      <c r="I13" s="52" t="s">
        <v>118</v>
      </c>
      <c r="J13" s="51" t="s">
        <v>0</v>
      </c>
      <c r="K13" s="51" t="s">
        <v>2</v>
      </c>
      <c r="L13" s="51" t="s">
        <v>1</v>
      </c>
      <c r="M13" s="51" t="s">
        <v>302</v>
      </c>
      <c r="N13" s="51" t="s">
        <v>4</v>
      </c>
      <c r="O13" s="52" t="s">
        <v>119</v>
      </c>
    </row>
    <row r="14" spans="1:15" s="6" customFormat="1" ht="98.25" customHeight="1">
      <c r="A14" s="53">
        <v>1</v>
      </c>
      <c r="B14" s="54" t="s">
        <v>154</v>
      </c>
      <c r="C14" s="54" t="s">
        <v>155</v>
      </c>
      <c r="D14" s="54" t="s">
        <v>187</v>
      </c>
      <c r="E14" s="54" t="s">
        <v>19</v>
      </c>
      <c r="F14" s="55" t="s">
        <v>122</v>
      </c>
      <c r="G14" s="56">
        <v>44774</v>
      </c>
      <c r="H14" s="56">
        <v>44927</v>
      </c>
      <c r="I14" s="57">
        <v>190000</v>
      </c>
      <c r="J14" s="58">
        <f t="shared" ref="J14:J92" si="0">+I14*2.87%</f>
        <v>5453</v>
      </c>
      <c r="K14" s="59">
        <f>162625*3.04%</f>
        <v>4943.8</v>
      </c>
      <c r="L14" s="58">
        <v>33483.67</v>
      </c>
      <c r="M14" s="61">
        <v>25</v>
      </c>
      <c r="N14" s="58">
        <f>SUM(J14:M14)</f>
        <v>43905.47</v>
      </c>
      <c r="O14" s="58">
        <f>I14-N14</f>
        <v>146094.53</v>
      </c>
    </row>
    <row r="15" spans="1:15" s="6" customFormat="1" ht="98.25" customHeight="1">
      <c r="A15" s="53">
        <v>2</v>
      </c>
      <c r="B15" s="54" t="s">
        <v>43</v>
      </c>
      <c r="C15" s="54" t="s">
        <v>173</v>
      </c>
      <c r="D15" s="54" t="s">
        <v>170</v>
      </c>
      <c r="E15" s="54" t="s">
        <v>19</v>
      </c>
      <c r="F15" s="55" t="s">
        <v>121</v>
      </c>
      <c r="G15" s="63">
        <v>44652</v>
      </c>
      <c r="H15" s="63">
        <v>44835</v>
      </c>
      <c r="I15" s="57">
        <v>100000</v>
      </c>
      <c r="J15" s="58">
        <f t="shared" si="0"/>
        <v>2870</v>
      </c>
      <c r="K15" s="59">
        <f t="shared" ref="K15:K44" si="1">+I15*3.04%</f>
        <v>3040</v>
      </c>
      <c r="L15" s="58">
        <v>12105.37</v>
      </c>
      <c r="M15" s="61">
        <v>25</v>
      </c>
      <c r="N15" s="58">
        <f t="shared" ref="N15:N76" si="2">SUM(J15:M15)</f>
        <v>18040.370000000003</v>
      </c>
      <c r="O15" s="58">
        <f t="shared" ref="O15:O138" si="3">I15-N15</f>
        <v>81959.63</v>
      </c>
    </row>
    <row r="16" spans="1:15" s="6" customFormat="1" ht="98.25" customHeight="1">
      <c r="A16" s="53">
        <v>3</v>
      </c>
      <c r="B16" s="54" t="s">
        <v>90</v>
      </c>
      <c r="C16" s="54" t="s">
        <v>173</v>
      </c>
      <c r="D16" s="54" t="s">
        <v>112</v>
      </c>
      <c r="E16" s="54" t="s">
        <v>19</v>
      </c>
      <c r="F16" s="55" t="s">
        <v>122</v>
      </c>
      <c r="G16" s="56">
        <v>44774</v>
      </c>
      <c r="H16" s="56">
        <v>44927</v>
      </c>
      <c r="I16" s="59">
        <v>90000</v>
      </c>
      <c r="J16" s="58">
        <f t="shared" si="0"/>
        <v>2583</v>
      </c>
      <c r="K16" s="59">
        <f t="shared" si="1"/>
        <v>2736</v>
      </c>
      <c r="L16" s="58">
        <v>9753.1200000000008</v>
      </c>
      <c r="M16" s="61">
        <v>1525</v>
      </c>
      <c r="N16" s="58">
        <f t="shared" si="2"/>
        <v>16597.120000000003</v>
      </c>
      <c r="O16" s="58">
        <f t="shared" si="3"/>
        <v>73402.880000000005</v>
      </c>
    </row>
    <row r="17" spans="1:15" s="6" customFormat="1" ht="98.25" customHeight="1">
      <c r="A17" s="53">
        <v>4</v>
      </c>
      <c r="B17" s="54" t="s">
        <v>92</v>
      </c>
      <c r="C17" s="54" t="s">
        <v>173</v>
      </c>
      <c r="D17" s="54" t="s">
        <v>112</v>
      </c>
      <c r="E17" s="54" t="s">
        <v>19</v>
      </c>
      <c r="F17" s="55" t="s">
        <v>122</v>
      </c>
      <c r="G17" s="56">
        <v>44774</v>
      </c>
      <c r="H17" s="56">
        <v>44927</v>
      </c>
      <c r="I17" s="59">
        <v>130000</v>
      </c>
      <c r="J17" s="58">
        <f t="shared" si="0"/>
        <v>3731</v>
      </c>
      <c r="K17" s="64">
        <f t="shared" si="1"/>
        <v>3952</v>
      </c>
      <c r="L17" s="58">
        <v>19162.12</v>
      </c>
      <c r="M17" s="61">
        <v>25</v>
      </c>
      <c r="N17" s="58">
        <f t="shared" si="2"/>
        <v>26870.12</v>
      </c>
      <c r="O17" s="58">
        <f t="shared" si="3"/>
        <v>103129.88</v>
      </c>
    </row>
    <row r="18" spans="1:15" s="130" customFormat="1" ht="98.25" customHeight="1">
      <c r="A18" s="124">
        <v>5</v>
      </c>
      <c r="B18" s="125" t="s">
        <v>63</v>
      </c>
      <c r="C18" s="125" t="s">
        <v>173</v>
      </c>
      <c r="D18" s="125" t="s">
        <v>337</v>
      </c>
      <c r="E18" s="125" t="s">
        <v>19</v>
      </c>
      <c r="F18" s="126" t="s">
        <v>122</v>
      </c>
      <c r="G18" s="134">
        <v>44774</v>
      </c>
      <c r="H18" s="134">
        <v>44927</v>
      </c>
      <c r="I18" s="128">
        <v>6666.67</v>
      </c>
      <c r="J18" s="129">
        <f t="shared" si="0"/>
        <v>191.333429</v>
      </c>
      <c r="K18" s="128">
        <v>202.67</v>
      </c>
      <c r="L18" s="129">
        <v>0</v>
      </c>
      <c r="M18" s="129">
        <v>25</v>
      </c>
      <c r="N18" s="129">
        <v>419</v>
      </c>
      <c r="O18" s="129">
        <v>6247.67</v>
      </c>
    </row>
    <row r="19" spans="1:15" s="6" customFormat="1" ht="98.25" customHeight="1">
      <c r="A19" s="53">
        <v>6</v>
      </c>
      <c r="B19" s="54" t="s">
        <v>93</v>
      </c>
      <c r="C19" s="54" t="s">
        <v>173</v>
      </c>
      <c r="D19" s="54" t="s">
        <v>112</v>
      </c>
      <c r="E19" s="54" t="s">
        <v>19</v>
      </c>
      <c r="F19" s="55" t="s">
        <v>122</v>
      </c>
      <c r="G19" s="62">
        <v>44774</v>
      </c>
      <c r="H19" s="56">
        <v>44927</v>
      </c>
      <c r="I19" s="59">
        <v>110000</v>
      </c>
      <c r="J19" s="58">
        <f t="shared" si="0"/>
        <v>3157</v>
      </c>
      <c r="K19" s="64">
        <f t="shared" si="1"/>
        <v>3344</v>
      </c>
      <c r="L19" s="57">
        <v>14457.62</v>
      </c>
      <c r="M19" s="61">
        <v>25</v>
      </c>
      <c r="N19" s="58">
        <f t="shared" si="2"/>
        <v>20983.620000000003</v>
      </c>
      <c r="O19" s="58">
        <f t="shared" si="3"/>
        <v>89016.38</v>
      </c>
    </row>
    <row r="20" spans="1:15" s="6" customFormat="1" ht="98.25" customHeight="1">
      <c r="A20" s="53">
        <v>7</v>
      </c>
      <c r="B20" s="54" t="s">
        <v>115</v>
      </c>
      <c r="C20" s="54" t="s">
        <v>173</v>
      </c>
      <c r="D20" s="54" t="s">
        <v>56</v>
      </c>
      <c r="E20" s="54" t="s">
        <v>19</v>
      </c>
      <c r="F20" s="55" t="s">
        <v>122</v>
      </c>
      <c r="G20" s="65">
        <v>44743</v>
      </c>
      <c r="H20" s="65">
        <v>44896</v>
      </c>
      <c r="I20" s="59">
        <v>110000</v>
      </c>
      <c r="J20" s="58">
        <f t="shared" si="0"/>
        <v>3157</v>
      </c>
      <c r="K20" s="64">
        <f t="shared" si="1"/>
        <v>3344</v>
      </c>
      <c r="L20" s="58">
        <v>14457.62</v>
      </c>
      <c r="M20" s="61">
        <v>25</v>
      </c>
      <c r="N20" s="58">
        <f t="shared" si="2"/>
        <v>20983.620000000003</v>
      </c>
      <c r="O20" s="58">
        <f t="shared" si="3"/>
        <v>89016.38</v>
      </c>
    </row>
    <row r="21" spans="1:15" s="6" customFormat="1" ht="98.25" customHeight="1">
      <c r="A21" s="53">
        <v>8</v>
      </c>
      <c r="B21" s="54" t="s">
        <v>123</v>
      </c>
      <c r="C21" s="54" t="s">
        <v>173</v>
      </c>
      <c r="D21" s="54" t="s">
        <v>56</v>
      </c>
      <c r="E21" s="54" t="s">
        <v>19</v>
      </c>
      <c r="F21" s="55" t="s">
        <v>122</v>
      </c>
      <c r="G21" s="62">
        <v>44762</v>
      </c>
      <c r="H21" s="62">
        <v>44915</v>
      </c>
      <c r="I21" s="59">
        <v>110000</v>
      </c>
      <c r="J21" s="58">
        <f t="shared" si="0"/>
        <v>3157</v>
      </c>
      <c r="K21" s="64">
        <f t="shared" si="1"/>
        <v>3344</v>
      </c>
      <c r="L21" s="58">
        <v>14457.62</v>
      </c>
      <c r="M21" s="61">
        <v>25</v>
      </c>
      <c r="N21" s="58">
        <f t="shared" si="2"/>
        <v>20983.620000000003</v>
      </c>
      <c r="O21" s="58">
        <f t="shared" si="3"/>
        <v>89016.38</v>
      </c>
    </row>
    <row r="22" spans="1:15" s="6" customFormat="1" ht="98.25" customHeight="1">
      <c r="A22" s="53">
        <v>9</v>
      </c>
      <c r="B22" s="54" t="s">
        <v>65</v>
      </c>
      <c r="C22" s="54" t="s">
        <v>173</v>
      </c>
      <c r="D22" s="54" t="s">
        <v>47</v>
      </c>
      <c r="E22" s="54" t="s">
        <v>19</v>
      </c>
      <c r="F22" s="55" t="s">
        <v>122</v>
      </c>
      <c r="G22" s="62">
        <v>44682</v>
      </c>
      <c r="H22" s="62">
        <v>44866</v>
      </c>
      <c r="I22" s="59">
        <v>40000</v>
      </c>
      <c r="J22" s="58">
        <f t="shared" si="0"/>
        <v>1148</v>
      </c>
      <c r="K22" s="64">
        <f t="shared" si="1"/>
        <v>1216</v>
      </c>
      <c r="L22" s="58">
        <v>442.65</v>
      </c>
      <c r="M22" s="61">
        <v>25</v>
      </c>
      <c r="N22" s="58">
        <f t="shared" si="2"/>
        <v>2831.65</v>
      </c>
      <c r="O22" s="58">
        <f t="shared" si="3"/>
        <v>37168.35</v>
      </c>
    </row>
    <row r="23" spans="1:15" s="6" customFormat="1" ht="98.25" customHeight="1">
      <c r="A23" s="53">
        <v>10</v>
      </c>
      <c r="B23" s="54" t="s">
        <v>318</v>
      </c>
      <c r="C23" s="54" t="s">
        <v>173</v>
      </c>
      <c r="D23" s="54" t="s">
        <v>319</v>
      </c>
      <c r="E23" s="54" t="s">
        <v>19</v>
      </c>
      <c r="F23" s="55" t="s">
        <v>122</v>
      </c>
      <c r="G23" s="62">
        <v>44774</v>
      </c>
      <c r="H23" s="62">
        <v>44927</v>
      </c>
      <c r="I23" s="59">
        <v>155000</v>
      </c>
      <c r="J23" s="58">
        <f t="shared" si="0"/>
        <v>4448.5</v>
      </c>
      <c r="K23" s="59">
        <f t="shared" si="1"/>
        <v>4712</v>
      </c>
      <c r="L23" s="58">
        <v>25042.74</v>
      </c>
      <c r="M23" s="61">
        <v>25</v>
      </c>
      <c r="N23" s="58">
        <f t="shared" si="2"/>
        <v>34228.240000000005</v>
      </c>
      <c r="O23" s="58">
        <f t="shared" si="3"/>
        <v>120771.76</v>
      </c>
    </row>
    <row r="24" spans="1:15" s="6" customFormat="1" ht="98.25" customHeight="1">
      <c r="A24" s="53">
        <v>11</v>
      </c>
      <c r="B24" s="54" t="s">
        <v>305</v>
      </c>
      <c r="C24" s="54" t="s">
        <v>173</v>
      </c>
      <c r="D24" s="54" t="s">
        <v>47</v>
      </c>
      <c r="E24" s="54" t="s">
        <v>19</v>
      </c>
      <c r="F24" s="55" t="s">
        <v>122</v>
      </c>
      <c r="G24" s="62">
        <v>44713</v>
      </c>
      <c r="H24" s="62">
        <v>44866</v>
      </c>
      <c r="I24" s="59">
        <v>70000</v>
      </c>
      <c r="J24" s="58">
        <f t="shared" si="0"/>
        <v>2009</v>
      </c>
      <c r="K24" s="59">
        <f t="shared" si="1"/>
        <v>2128</v>
      </c>
      <c r="L24" s="58">
        <v>5368.48</v>
      </c>
      <c r="M24" s="61">
        <v>25</v>
      </c>
      <c r="N24" s="58">
        <f t="shared" si="2"/>
        <v>9530.48</v>
      </c>
      <c r="O24" s="58">
        <f t="shared" si="3"/>
        <v>60469.520000000004</v>
      </c>
    </row>
    <row r="25" spans="1:15" s="6" customFormat="1" ht="98.25" customHeight="1">
      <c r="A25" s="53">
        <v>12</v>
      </c>
      <c r="B25" s="54" t="s">
        <v>55</v>
      </c>
      <c r="C25" s="54" t="s">
        <v>173</v>
      </c>
      <c r="D25" s="54" t="s">
        <v>47</v>
      </c>
      <c r="E25" s="54" t="s">
        <v>19</v>
      </c>
      <c r="F25" s="55" t="s">
        <v>122</v>
      </c>
      <c r="G25" s="62">
        <v>44682</v>
      </c>
      <c r="H25" s="62">
        <v>44866</v>
      </c>
      <c r="I25" s="57">
        <v>70000</v>
      </c>
      <c r="J25" s="58">
        <f t="shared" si="0"/>
        <v>2009</v>
      </c>
      <c r="K25" s="59">
        <f t="shared" si="1"/>
        <v>2128</v>
      </c>
      <c r="L25" s="58">
        <v>5368.48</v>
      </c>
      <c r="M25" s="61">
        <v>25</v>
      </c>
      <c r="N25" s="58">
        <f t="shared" si="2"/>
        <v>9530.48</v>
      </c>
      <c r="O25" s="58">
        <f t="shared" si="3"/>
        <v>60469.520000000004</v>
      </c>
    </row>
    <row r="26" spans="1:15" s="6" customFormat="1" ht="98.25" customHeight="1">
      <c r="A26" s="53">
        <v>13</v>
      </c>
      <c r="B26" s="54" t="s">
        <v>91</v>
      </c>
      <c r="C26" s="54" t="s">
        <v>173</v>
      </c>
      <c r="D26" s="54" t="s">
        <v>47</v>
      </c>
      <c r="E26" s="54" t="s">
        <v>19</v>
      </c>
      <c r="F26" s="55" t="s">
        <v>121</v>
      </c>
      <c r="G26" s="56">
        <v>44774</v>
      </c>
      <c r="H26" s="56">
        <v>44927</v>
      </c>
      <c r="I26" s="59">
        <v>70000</v>
      </c>
      <c r="J26" s="58">
        <f t="shared" si="0"/>
        <v>2009</v>
      </c>
      <c r="K26" s="59">
        <f t="shared" si="1"/>
        <v>2128</v>
      </c>
      <c r="L26" s="58">
        <v>5368.48</v>
      </c>
      <c r="M26" s="61">
        <v>25</v>
      </c>
      <c r="N26" s="58">
        <f t="shared" si="2"/>
        <v>9530.48</v>
      </c>
      <c r="O26" s="58">
        <f t="shared" si="3"/>
        <v>60469.520000000004</v>
      </c>
    </row>
    <row r="27" spans="1:15" s="6" customFormat="1" ht="98.25" customHeight="1">
      <c r="A27" s="53">
        <v>14</v>
      </c>
      <c r="B27" s="54" t="s">
        <v>95</v>
      </c>
      <c r="C27" s="54" t="s">
        <v>173</v>
      </c>
      <c r="D27" s="54" t="s">
        <v>47</v>
      </c>
      <c r="E27" s="54" t="s">
        <v>19</v>
      </c>
      <c r="F27" s="55" t="s">
        <v>122</v>
      </c>
      <c r="G27" s="56">
        <v>44774</v>
      </c>
      <c r="H27" s="56">
        <v>44927</v>
      </c>
      <c r="I27" s="59">
        <v>90000</v>
      </c>
      <c r="J27" s="58">
        <f t="shared" si="0"/>
        <v>2583</v>
      </c>
      <c r="K27" s="64">
        <f t="shared" si="1"/>
        <v>2736</v>
      </c>
      <c r="L27" s="58">
        <v>9753.1200000000008</v>
      </c>
      <c r="M27" s="61">
        <v>25</v>
      </c>
      <c r="N27" s="58">
        <f t="shared" si="2"/>
        <v>15097.12</v>
      </c>
      <c r="O27" s="58">
        <f t="shared" si="3"/>
        <v>74902.880000000005</v>
      </c>
    </row>
    <row r="28" spans="1:15" s="6" customFormat="1" ht="98.25" customHeight="1">
      <c r="A28" s="53">
        <v>15</v>
      </c>
      <c r="B28" s="54" t="s">
        <v>96</v>
      </c>
      <c r="C28" s="54" t="s">
        <v>173</v>
      </c>
      <c r="D28" s="54" t="s">
        <v>47</v>
      </c>
      <c r="E28" s="54" t="s">
        <v>19</v>
      </c>
      <c r="F28" s="55" t="s">
        <v>121</v>
      </c>
      <c r="G28" s="56">
        <v>44774</v>
      </c>
      <c r="H28" s="56">
        <v>44927</v>
      </c>
      <c r="I28" s="59">
        <v>70000</v>
      </c>
      <c r="J28" s="58">
        <f t="shared" si="0"/>
        <v>2009</v>
      </c>
      <c r="K28" s="64">
        <f t="shared" si="1"/>
        <v>2128</v>
      </c>
      <c r="L28" s="58">
        <v>5368.48</v>
      </c>
      <c r="M28" s="61">
        <v>25</v>
      </c>
      <c r="N28" s="58">
        <f t="shared" si="2"/>
        <v>9530.48</v>
      </c>
      <c r="O28" s="58">
        <f t="shared" si="3"/>
        <v>60469.520000000004</v>
      </c>
    </row>
    <row r="29" spans="1:15" s="6" customFormat="1" ht="98.25" customHeight="1">
      <c r="A29" s="53">
        <v>16</v>
      </c>
      <c r="B29" s="54" t="s">
        <v>62</v>
      </c>
      <c r="C29" s="54" t="s">
        <v>173</v>
      </c>
      <c r="D29" s="54" t="s">
        <v>47</v>
      </c>
      <c r="E29" s="54" t="s">
        <v>19</v>
      </c>
      <c r="F29" s="55" t="s">
        <v>121</v>
      </c>
      <c r="G29" s="63">
        <v>44821</v>
      </c>
      <c r="H29" s="63">
        <v>45002</v>
      </c>
      <c r="I29" s="59">
        <v>70000</v>
      </c>
      <c r="J29" s="58">
        <f t="shared" si="0"/>
        <v>2009</v>
      </c>
      <c r="K29" s="64">
        <f t="shared" si="1"/>
        <v>2128</v>
      </c>
      <c r="L29" s="58">
        <v>5368.48</v>
      </c>
      <c r="M29" s="61">
        <v>25</v>
      </c>
      <c r="N29" s="58">
        <f t="shared" si="2"/>
        <v>9530.48</v>
      </c>
      <c r="O29" s="58">
        <f t="shared" si="3"/>
        <v>60469.520000000004</v>
      </c>
    </row>
    <row r="30" spans="1:15" s="6" customFormat="1" ht="98.25" customHeight="1">
      <c r="A30" s="53">
        <v>17</v>
      </c>
      <c r="B30" s="54" t="s">
        <v>267</v>
      </c>
      <c r="C30" s="54" t="s">
        <v>173</v>
      </c>
      <c r="D30" s="54" t="s">
        <v>47</v>
      </c>
      <c r="E30" s="54" t="s">
        <v>19</v>
      </c>
      <c r="F30" s="55" t="s">
        <v>121</v>
      </c>
      <c r="G30" s="63">
        <v>44774</v>
      </c>
      <c r="H30" s="56">
        <v>44927</v>
      </c>
      <c r="I30" s="59">
        <v>60000</v>
      </c>
      <c r="J30" s="58">
        <f t="shared" si="0"/>
        <v>1722</v>
      </c>
      <c r="K30" s="64">
        <f t="shared" si="1"/>
        <v>1824</v>
      </c>
      <c r="L30" s="58">
        <v>3486.68</v>
      </c>
      <c r="M30" s="61">
        <v>25</v>
      </c>
      <c r="N30" s="58">
        <f t="shared" si="2"/>
        <v>7057.68</v>
      </c>
      <c r="O30" s="58">
        <f t="shared" si="3"/>
        <v>52942.32</v>
      </c>
    </row>
    <row r="31" spans="1:15" s="6" customFormat="1" ht="98.25" customHeight="1">
      <c r="A31" s="53">
        <v>18</v>
      </c>
      <c r="B31" s="54" t="s">
        <v>275</v>
      </c>
      <c r="C31" s="54" t="s">
        <v>173</v>
      </c>
      <c r="D31" s="54" t="s">
        <v>47</v>
      </c>
      <c r="E31" s="54" t="s">
        <v>19</v>
      </c>
      <c r="F31" s="55" t="s">
        <v>121</v>
      </c>
      <c r="G31" s="63">
        <v>44774</v>
      </c>
      <c r="H31" s="56">
        <v>44927</v>
      </c>
      <c r="I31" s="59">
        <v>60000</v>
      </c>
      <c r="J31" s="58">
        <f t="shared" si="0"/>
        <v>1722</v>
      </c>
      <c r="K31" s="64">
        <f t="shared" si="1"/>
        <v>1824</v>
      </c>
      <c r="L31" s="58">
        <v>3486.68</v>
      </c>
      <c r="M31" s="61">
        <v>25</v>
      </c>
      <c r="N31" s="58">
        <f t="shared" si="2"/>
        <v>7057.68</v>
      </c>
      <c r="O31" s="58">
        <f t="shared" si="3"/>
        <v>52942.32</v>
      </c>
    </row>
    <row r="32" spans="1:15" s="6" customFormat="1" ht="98.25" customHeight="1">
      <c r="A32" s="53">
        <v>19</v>
      </c>
      <c r="B32" s="54" t="s">
        <v>271</v>
      </c>
      <c r="C32" s="54" t="s">
        <v>173</v>
      </c>
      <c r="D32" s="54" t="s">
        <v>47</v>
      </c>
      <c r="E32" s="54" t="s">
        <v>19</v>
      </c>
      <c r="F32" s="55" t="s">
        <v>122</v>
      </c>
      <c r="G32" s="63">
        <v>44743</v>
      </c>
      <c r="H32" s="63">
        <v>44896</v>
      </c>
      <c r="I32" s="59">
        <v>60000</v>
      </c>
      <c r="J32" s="58">
        <f t="shared" si="0"/>
        <v>1722</v>
      </c>
      <c r="K32" s="64">
        <f t="shared" si="1"/>
        <v>1824</v>
      </c>
      <c r="L32" s="58">
        <v>3486.68</v>
      </c>
      <c r="M32" s="61">
        <v>25</v>
      </c>
      <c r="N32" s="58">
        <f t="shared" si="2"/>
        <v>7057.68</v>
      </c>
      <c r="O32" s="58">
        <f t="shared" si="3"/>
        <v>52942.32</v>
      </c>
    </row>
    <row r="33" spans="1:15" s="6" customFormat="1" ht="98.25" customHeight="1">
      <c r="A33" s="53">
        <v>20</v>
      </c>
      <c r="B33" s="54" t="s">
        <v>94</v>
      </c>
      <c r="C33" s="54" t="s">
        <v>173</v>
      </c>
      <c r="D33" s="54" t="s">
        <v>189</v>
      </c>
      <c r="E33" s="54" t="s">
        <v>19</v>
      </c>
      <c r="F33" s="55" t="s">
        <v>122</v>
      </c>
      <c r="G33" s="62">
        <v>44774</v>
      </c>
      <c r="H33" s="56">
        <v>44927</v>
      </c>
      <c r="I33" s="59">
        <v>90000</v>
      </c>
      <c r="J33" s="58">
        <f t="shared" si="0"/>
        <v>2583</v>
      </c>
      <c r="K33" s="64">
        <f t="shared" si="1"/>
        <v>2736</v>
      </c>
      <c r="L33" s="58">
        <v>9753.1200000000008</v>
      </c>
      <c r="M33" s="61">
        <v>25</v>
      </c>
      <c r="N33" s="58">
        <f t="shared" si="2"/>
        <v>15097.12</v>
      </c>
      <c r="O33" s="58">
        <f t="shared" si="3"/>
        <v>74902.880000000005</v>
      </c>
    </row>
    <row r="34" spans="1:15" s="6" customFormat="1" ht="98.25" customHeight="1">
      <c r="A34" s="53">
        <v>21</v>
      </c>
      <c r="B34" s="54" t="s">
        <v>126</v>
      </c>
      <c r="C34" s="54" t="s">
        <v>173</v>
      </c>
      <c r="D34" s="54" t="s">
        <v>189</v>
      </c>
      <c r="E34" s="54" t="s">
        <v>19</v>
      </c>
      <c r="F34" s="55" t="s">
        <v>122</v>
      </c>
      <c r="G34" s="62">
        <v>44682</v>
      </c>
      <c r="H34" s="62">
        <v>44866</v>
      </c>
      <c r="I34" s="59">
        <v>90000</v>
      </c>
      <c r="J34" s="58">
        <f t="shared" si="0"/>
        <v>2583</v>
      </c>
      <c r="K34" s="64">
        <f t="shared" si="1"/>
        <v>2736</v>
      </c>
      <c r="L34" s="58">
        <v>9753.1200000000008</v>
      </c>
      <c r="M34" s="61">
        <v>25</v>
      </c>
      <c r="N34" s="58">
        <f t="shared" si="2"/>
        <v>15097.12</v>
      </c>
      <c r="O34" s="58">
        <f t="shared" si="3"/>
        <v>74902.880000000005</v>
      </c>
    </row>
    <row r="35" spans="1:15" s="6" customFormat="1" ht="98.25" customHeight="1">
      <c r="A35" s="53">
        <v>22</v>
      </c>
      <c r="B35" s="66" t="s">
        <v>145</v>
      </c>
      <c r="C35" s="54" t="s">
        <v>173</v>
      </c>
      <c r="D35" s="54" t="s">
        <v>189</v>
      </c>
      <c r="E35" s="54" t="s">
        <v>19</v>
      </c>
      <c r="F35" s="55" t="s">
        <v>122</v>
      </c>
      <c r="G35" s="62">
        <v>44652</v>
      </c>
      <c r="H35" s="62">
        <v>44835</v>
      </c>
      <c r="I35" s="59">
        <v>75000</v>
      </c>
      <c r="J35" s="67">
        <f t="shared" si="0"/>
        <v>2152.5</v>
      </c>
      <c r="K35" s="64">
        <f t="shared" si="1"/>
        <v>2280</v>
      </c>
      <c r="L35" s="67">
        <v>6309.38</v>
      </c>
      <c r="M35" s="61">
        <v>25</v>
      </c>
      <c r="N35" s="58">
        <f t="shared" si="2"/>
        <v>10766.880000000001</v>
      </c>
      <c r="O35" s="58">
        <f t="shared" si="3"/>
        <v>64233.119999999995</v>
      </c>
    </row>
    <row r="36" spans="1:15" s="6" customFormat="1" ht="98.25" customHeight="1">
      <c r="A36" s="53">
        <v>23</v>
      </c>
      <c r="B36" s="66" t="s">
        <v>146</v>
      </c>
      <c r="C36" s="54" t="s">
        <v>173</v>
      </c>
      <c r="D36" s="54" t="s">
        <v>189</v>
      </c>
      <c r="E36" s="54" t="s">
        <v>19</v>
      </c>
      <c r="F36" s="55" t="s">
        <v>122</v>
      </c>
      <c r="G36" s="62">
        <v>44652</v>
      </c>
      <c r="H36" s="62">
        <v>44835</v>
      </c>
      <c r="I36" s="59">
        <v>60000</v>
      </c>
      <c r="J36" s="67">
        <f t="shared" si="0"/>
        <v>1722</v>
      </c>
      <c r="K36" s="64">
        <f t="shared" si="1"/>
        <v>1824</v>
      </c>
      <c r="L36" s="58">
        <v>3486.68</v>
      </c>
      <c r="M36" s="61">
        <v>25</v>
      </c>
      <c r="N36" s="58">
        <f t="shared" si="2"/>
        <v>7057.68</v>
      </c>
      <c r="O36" s="58">
        <f t="shared" si="3"/>
        <v>52942.32</v>
      </c>
    </row>
    <row r="37" spans="1:15" s="6" customFormat="1" ht="117" customHeight="1">
      <c r="A37" s="53">
        <v>24</v>
      </c>
      <c r="B37" s="66" t="s">
        <v>206</v>
      </c>
      <c r="C37" s="54" t="s">
        <v>173</v>
      </c>
      <c r="D37" s="66" t="s">
        <v>207</v>
      </c>
      <c r="E37" s="54" t="s">
        <v>19</v>
      </c>
      <c r="F37" s="55" t="s">
        <v>122</v>
      </c>
      <c r="G37" s="62">
        <v>44774</v>
      </c>
      <c r="H37" s="62">
        <v>44927</v>
      </c>
      <c r="I37" s="57">
        <v>55000</v>
      </c>
      <c r="J37" s="58">
        <f t="shared" si="0"/>
        <v>1578.5</v>
      </c>
      <c r="K37" s="64">
        <f t="shared" si="1"/>
        <v>1672</v>
      </c>
      <c r="L37" s="58">
        <v>2559.6799999999998</v>
      </c>
      <c r="M37" s="61">
        <v>25</v>
      </c>
      <c r="N37" s="58">
        <f t="shared" si="2"/>
        <v>5835.18</v>
      </c>
      <c r="O37" s="58">
        <f t="shared" si="3"/>
        <v>49164.82</v>
      </c>
    </row>
    <row r="38" spans="1:15" s="6" customFormat="1" ht="117" customHeight="1">
      <c r="A38" s="53">
        <v>25</v>
      </c>
      <c r="B38" s="66" t="s">
        <v>270</v>
      </c>
      <c r="C38" s="54" t="s">
        <v>173</v>
      </c>
      <c r="D38" s="54" t="s">
        <v>207</v>
      </c>
      <c r="E38" s="54" t="s">
        <v>19</v>
      </c>
      <c r="F38" s="55" t="s">
        <v>122</v>
      </c>
      <c r="G38" s="63">
        <v>44743</v>
      </c>
      <c r="H38" s="63">
        <v>44896</v>
      </c>
      <c r="I38" s="59">
        <v>90000</v>
      </c>
      <c r="J38" s="67">
        <f>+I38*2.87%</f>
        <v>2583</v>
      </c>
      <c r="K38" s="64">
        <f>+I38*3.04%</f>
        <v>2736</v>
      </c>
      <c r="L38" s="58">
        <v>9753.1200000000008</v>
      </c>
      <c r="M38" s="61">
        <v>25</v>
      </c>
      <c r="N38" s="58">
        <f t="shared" si="2"/>
        <v>15097.12</v>
      </c>
      <c r="O38" s="58">
        <f t="shared" si="3"/>
        <v>74902.880000000005</v>
      </c>
    </row>
    <row r="39" spans="1:15" s="17" customFormat="1" ht="120.75" customHeight="1">
      <c r="A39" s="53">
        <v>26</v>
      </c>
      <c r="B39" s="68" t="s">
        <v>57</v>
      </c>
      <c r="C39" s="68" t="s">
        <v>173</v>
      </c>
      <c r="D39" s="68" t="s">
        <v>174</v>
      </c>
      <c r="E39" s="68" t="s">
        <v>19</v>
      </c>
      <c r="F39" s="69" t="s">
        <v>121</v>
      </c>
      <c r="G39" s="70">
        <v>44682</v>
      </c>
      <c r="H39" s="70">
        <v>44866</v>
      </c>
      <c r="I39" s="71">
        <v>130000</v>
      </c>
      <c r="J39" s="61">
        <f t="shared" si="0"/>
        <v>3731</v>
      </c>
      <c r="K39" s="64">
        <f t="shared" si="1"/>
        <v>3952</v>
      </c>
      <c r="L39" s="58">
        <v>18824.59</v>
      </c>
      <c r="M39" s="61">
        <v>1375.12</v>
      </c>
      <c r="N39" s="61">
        <f t="shared" si="2"/>
        <v>27882.71</v>
      </c>
      <c r="O39" s="61">
        <f t="shared" si="3"/>
        <v>102117.29000000001</v>
      </c>
    </row>
    <row r="40" spans="1:15" s="6" customFormat="1" ht="120.75" customHeight="1">
      <c r="A40" s="53">
        <v>27</v>
      </c>
      <c r="B40" s="54" t="s">
        <v>27</v>
      </c>
      <c r="C40" s="54" t="s">
        <v>173</v>
      </c>
      <c r="D40" s="54" t="s">
        <v>16</v>
      </c>
      <c r="E40" s="54" t="s">
        <v>19</v>
      </c>
      <c r="F40" s="55" t="s">
        <v>121</v>
      </c>
      <c r="G40" s="63">
        <v>44652</v>
      </c>
      <c r="H40" s="63">
        <v>44835</v>
      </c>
      <c r="I40" s="57">
        <v>60000</v>
      </c>
      <c r="J40" s="58">
        <f t="shared" si="0"/>
        <v>1722</v>
      </c>
      <c r="K40" s="59">
        <f t="shared" si="1"/>
        <v>1824</v>
      </c>
      <c r="L40" s="58">
        <v>3486.68</v>
      </c>
      <c r="M40" s="61">
        <v>25</v>
      </c>
      <c r="N40" s="58">
        <f t="shared" si="2"/>
        <v>7057.68</v>
      </c>
      <c r="O40" s="58">
        <f t="shared" si="3"/>
        <v>52942.32</v>
      </c>
    </row>
    <row r="41" spans="1:15" s="6" customFormat="1" ht="120.75" customHeight="1">
      <c r="A41" s="53">
        <v>28</v>
      </c>
      <c r="B41" s="54" t="s">
        <v>142</v>
      </c>
      <c r="C41" s="54" t="s">
        <v>173</v>
      </c>
      <c r="D41" s="54" t="s">
        <v>16</v>
      </c>
      <c r="E41" s="54" t="s">
        <v>19</v>
      </c>
      <c r="F41" s="55" t="s">
        <v>122</v>
      </c>
      <c r="G41" s="62">
        <v>44692</v>
      </c>
      <c r="H41" s="62">
        <v>44876</v>
      </c>
      <c r="I41" s="59">
        <v>35000</v>
      </c>
      <c r="J41" s="58">
        <f t="shared" si="0"/>
        <v>1004.5</v>
      </c>
      <c r="K41" s="59">
        <f t="shared" si="1"/>
        <v>1064</v>
      </c>
      <c r="L41" s="58">
        <v>0</v>
      </c>
      <c r="M41" s="61">
        <v>25</v>
      </c>
      <c r="N41" s="58">
        <f t="shared" si="2"/>
        <v>2093.5</v>
      </c>
      <c r="O41" s="58">
        <f t="shared" si="3"/>
        <v>32906.5</v>
      </c>
    </row>
    <row r="42" spans="1:15" s="6" customFormat="1" ht="120.75" customHeight="1">
      <c r="A42" s="53">
        <v>29</v>
      </c>
      <c r="B42" s="72" t="s">
        <v>295</v>
      </c>
      <c r="C42" s="73" t="s">
        <v>173</v>
      </c>
      <c r="D42" s="54" t="s">
        <v>16</v>
      </c>
      <c r="E42" s="54" t="s">
        <v>19</v>
      </c>
      <c r="F42" s="55" t="s">
        <v>122</v>
      </c>
      <c r="G42" s="62">
        <v>44805</v>
      </c>
      <c r="H42" s="62">
        <v>44958</v>
      </c>
      <c r="I42" s="59">
        <v>70000</v>
      </c>
      <c r="J42" s="58">
        <f t="shared" si="0"/>
        <v>2009</v>
      </c>
      <c r="K42" s="59">
        <f t="shared" si="1"/>
        <v>2128</v>
      </c>
      <c r="L42" s="58">
        <v>5368.48</v>
      </c>
      <c r="M42" s="61">
        <v>25</v>
      </c>
      <c r="N42" s="58">
        <f t="shared" si="2"/>
        <v>9530.48</v>
      </c>
      <c r="O42" s="58">
        <f t="shared" si="3"/>
        <v>60469.520000000004</v>
      </c>
    </row>
    <row r="43" spans="1:15" s="6" customFormat="1" ht="120.75" customHeight="1">
      <c r="A43" s="53">
        <v>30</v>
      </c>
      <c r="B43" s="66" t="s">
        <v>29</v>
      </c>
      <c r="C43" s="54" t="s">
        <v>173</v>
      </c>
      <c r="D43" s="54" t="s">
        <v>149</v>
      </c>
      <c r="E43" s="54" t="s">
        <v>19</v>
      </c>
      <c r="F43" s="55" t="s">
        <v>121</v>
      </c>
      <c r="G43" s="63">
        <v>44652</v>
      </c>
      <c r="H43" s="63">
        <v>44835</v>
      </c>
      <c r="I43" s="57">
        <v>70000</v>
      </c>
      <c r="J43" s="58">
        <f t="shared" si="0"/>
        <v>2009</v>
      </c>
      <c r="K43" s="59">
        <f t="shared" si="1"/>
        <v>2128</v>
      </c>
      <c r="L43" s="58">
        <v>5368.48</v>
      </c>
      <c r="M43" s="61">
        <v>25</v>
      </c>
      <c r="N43" s="58">
        <f t="shared" si="2"/>
        <v>9530.48</v>
      </c>
      <c r="O43" s="58">
        <f t="shared" si="3"/>
        <v>60469.520000000004</v>
      </c>
    </row>
    <row r="44" spans="1:15" s="6" customFormat="1" ht="120.75" customHeight="1">
      <c r="A44" s="53">
        <v>31</v>
      </c>
      <c r="B44" s="54" t="s">
        <v>274</v>
      </c>
      <c r="C44" s="54" t="s">
        <v>173</v>
      </c>
      <c r="D44" s="54" t="s">
        <v>273</v>
      </c>
      <c r="E44" s="54" t="s">
        <v>19</v>
      </c>
      <c r="F44" s="55" t="s">
        <v>122</v>
      </c>
      <c r="G44" s="63">
        <v>44774</v>
      </c>
      <c r="H44" s="63">
        <v>44927</v>
      </c>
      <c r="I44" s="57">
        <v>60000</v>
      </c>
      <c r="J44" s="58">
        <f t="shared" si="0"/>
        <v>1722</v>
      </c>
      <c r="K44" s="59">
        <f t="shared" si="1"/>
        <v>1824</v>
      </c>
      <c r="L44" s="58">
        <v>3216.65</v>
      </c>
      <c r="M44" s="61">
        <v>1375.12</v>
      </c>
      <c r="N44" s="58">
        <f t="shared" si="2"/>
        <v>8137.7699999999995</v>
      </c>
      <c r="O44" s="58">
        <f t="shared" si="3"/>
        <v>51862.23</v>
      </c>
    </row>
    <row r="45" spans="1:15" s="17" customFormat="1" ht="120.75" customHeight="1">
      <c r="A45" s="53">
        <v>32</v>
      </c>
      <c r="B45" s="68" t="s">
        <v>153</v>
      </c>
      <c r="C45" s="68" t="s">
        <v>173</v>
      </c>
      <c r="D45" s="68" t="s">
        <v>213</v>
      </c>
      <c r="E45" s="68" t="s">
        <v>19</v>
      </c>
      <c r="F45" s="69" t="s">
        <v>122</v>
      </c>
      <c r="G45" s="65">
        <v>44652</v>
      </c>
      <c r="H45" s="65">
        <v>44835</v>
      </c>
      <c r="I45" s="71">
        <v>100000</v>
      </c>
      <c r="J45" s="61">
        <f t="shared" si="0"/>
        <v>2870</v>
      </c>
      <c r="K45" s="64">
        <v>3040</v>
      </c>
      <c r="L45" s="58">
        <v>11767.84</v>
      </c>
      <c r="M45" s="61">
        <v>1375.12</v>
      </c>
      <c r="N45" s="61">
        <f t="shared" si="2"/>
        <v>19052.96</v>
      </c>
      <c r="O45" s="61">
        <f t="shared" si="3"/>
        <v>80947.040000000008</v>
      </c>
    </row>
    <row r="46" spans="1:15" s="5" customFormat="1" ht="120.75" customHeight="1">
      <c r="A46" s="53">
        <v>33</v>
      </c>
      <c r="B46" s="54" t="s">
        <v>14</v>
      </c>
      <c r="C46" s="54" t="s">
        <v>173</v>
      </c>
      <c r="D46" s="54" t="s">
        <v>149</v>
      </c>
      <c r="E46" s="54" t="s">
        <v>19</v>
      </c>
      <c r="F46" s="53" t="s">
        <v>122</v>
      </c>
      <c r="G46" s="63">
        <v>44652</v>
      </c>
      <c r="H46" s="63">
        <v>44835</v>
      </c>
      <c r="I46" s="58">
        <v>70000</v>
      </c>
      <c r="J46" s="58">
        <f t="shared" si="0"/>
        <v>2009</v>
      </c>
      <c r="K46" s="59">
        <f t="shared" ref="K46:K172" si="4">+I46*3.04%</f>
        <v>2128</v>
      </c>
      <c r="L46" s="58">
        <v>5368.48</v>
      </c>
      <c r="M46" s="61">
        <v>25</v>
      </c>
      <c r="N46" s="58">
        <f t="shared" si="2"/>
        <v>9530.48</v>
      </c>
      <c r="O46" s="58">
        <f t="shared" si="3"/>
        <v>60469.520000000004</v>
      </c>
    </row>
    <row r="47" spans="1:15" s="5" customFormat="1" ht="120.75" customHeight="1">
      <c r="A47" s="53">
        <v>34</v>
      </c>
      <c r="B47" s="54" t="s">
        <v>297</v>
      </c>
      <c r="C47" s="54" t="s">
        <v>173</v>
      </c>
      <c r="D47" s="54" t="s">
        <v>149</v>
      </c>
      <c r="E47" s="54" t="s">
        <v>19</v>
      </c>
      <c r="F47" s="53" t="s">
        <v>122</v>
      </c>
      <c r="G47" s="62">
        <v>44805</v>
      </c>
      <c r="H47" s="62">
        <v>44986</v>
      </c>
      <c r="I47" s="58">
        <v>80000</v>
      </c>
      <c r="J47" s="58">
        <f t="shared" si="0"/>
        <v>2296</v>
      </c>
      <c r="K47" s="59">
        <f t="shared" si="4"/>
        <v>2432</v>
      </c>
      <c r="L47" s="58">
        <v>7400.87</v>
      </c>
      <c r="M47" s="61">
        <v>25</v>
      </c>
      <c r="N47" s="58">
        <f t="shared" si="2"/>
        <v>12153.869999999999</v>
      </c>
      <c r="O47" s="58">
        <f t="shared" si="3"/>
        <v>67846.13</v>
      </c>
    </row>
    <row r="48" spans="1:15" s="6" customFormat="1" ht="120.75" customHeight="1">
      <c r="A48" s="53">
        <v>35</v>
      </c>
      <c r="B48" s="54" t="s">
        <v>30</v>
      </c>
      <c r="C48" s="54" t="s">
        <v>173</v>
      </c>
      <c r="D48" s="54" t="s">
        <v>31</v>
      </c>
      <c r="E48" s="54" t="s">
        <v>19</v>
      </c>
      <c r="F48" s="55" t="s">
        <v>122</v>
      </c>
      <c r="G48" s="63">
        <v>44652</v>
      </c>
      <c r="H48" s="63">
        <v>44835</v>
      </c>
      <c r="I48" s="57">
        <v>70000</v>
      </c>
      <c r="J48" s="58">
        <f t="shared" si="0"/>
        <v>2009</v>
      </c>
      <c r="K48" s="59">
        <f t="shared" si="4"/>
        <v>2128</v>
      </c>
      <c r="L48" s="58">
        <v>5368.48</v>
      </c>
      <c r="M48" s="61">
        <v>25</v>
      </c>
      <c r="N48" s="58">
        <f t="shared" si="2"/>
        <v>9530.48</v>
      </c>
      <c r="O48" s="58">
        <f t="shared" si="3"/>
        <v>60469.520000000004</v>
      </c>
    </row>
    <row r="49" spans="1:15" s="6" customFormat="1" ht="90.75" customHeight="1">
      <c r="A49" s="53">
        <v>36</v>
      </c>
      <c r="B49" s="54" t="s">
        <v>283</v>
      </c>
      <c r="C49" s="54" t="s">
        <v>173</v>
      </c>
      <c r="D49" s="54" t="s">
        <v>31</v>
      </c>
      <c r="E49" s="54" t="s">
        <v>19</v>
      </c>
      <c r="F49" s="55" t="s">
        <v>122</v>
      </c>
      <c r="G49" s="63">
        <v>44787</v>
      </c>
      <c r="H49" s="63">
        <v>44940</v>
      </c>
      <c r="I49" s="57">
        <v>105000</v>
      </c>
      <c r="J49" s="58">
        <f t="shared" si="0"/>
        <v>3013.5</v>
      </c>
      <c r="K49" s="59">
        <f t="shared" si="4"/>
        <v>3192</v>
      </c>
      <c r="L49" s="58">
        <v>13281.49</v>
      </c>
      <c r="M49" s="61">
        <v>25</v>
      </c>
      <c r="N49" s="58">
        <f t="shared" si="2"/>
        <v>19511.989999999998</v>
      </c>
      <c r="O49" s="58">
        <f t="shared" si="3"/>
        <v>85488.010000000009</v>
      </c>
    </row>
    <row r="50" spans="1:15" s="6" customFormat="1" ht="90.75" customHeight="1">
      <c r="A50" s="53">
        <v>37</v>
      </c>
      <c r="B50" s="54" t="s">
        <v>298</v>
      </c>
      <c r="C50" s="54" t="s">
        <v>173</v>
      </c>
      <c r="D50" s="54" t="s">
        <v>31</v>
      </c>
      <c r="E50" s="54" t="s">
        <v>19</v>
      </c>
      <c r="F50" s="55" t="s">
        <v>122</v>
      </c>
      <c r="G50" s="62">
        <v>44805</v>
      </c>
      <c r="H50" s="62">
        <v>44986</v>
      </c>
      <c r="I50" s="57">
        <v>115000</v>
      </c>
      <c r="J50" s="58">
        <f t="shared" si="0"/>
        <v>3300.5</v>
      </c>
      <c r="K50" s="59">
        <f t="shared" si="4"/>
        <v>3496</v>
      </c>
      <c r="L50" s="58">
        <v>15633.74</v>
      </c>
      <c r="M50" s="61">
        <v>25</v>
      </c>
      <c r="N50" s="58">
        <f t="shared" si="2"/>
        <v>22455.239999999998</v>
      </c>
      <c r="O50" s="58">
        <f t="shared" si="3"/>
        <v>92544.760000000009</v>
      </c>
    </row>
    <row r="51" spans="1:15" s="6" customFormat="1" ht="90.75" customHeight="1">
      <c r="A51" s="53">
        <v>38</v>
      </c>
      <c r="B51" s="54" t="s">
        <v>269</v>
      </c>
      <c r="C51" s="54" t="s">
        <v>173</v>
      </c>
      <c r="D51" s="54" t="s">
        <v>268</v>
      </c>
      <c r="E51" s="54" t="s">
        <v>19</v>
      </c>
      <c r="F51" s="55" t="s">
        <v>122</v>
      </c>
      <c r="G51" s="63">
        <v>44774</v>
      </c>
      <c r="H51" s="63">
        <v>44927</v>
      </c>
      <c r="I51" s="57">
        <v>50000</v>
      </c>
      <c r="J51" s="58">
        <f t="shared" si="0"/>
        <v>1435</v>
      </c>
      <c r="K51" s="59">
        <f t="shared" si="4"/>
        <v>1520</v>
      </c>
      <c r="L51" s="58">
        <v>1854</v>
      </c>
      <c r="M51" s="61">
        <v>25</v>
      </c>
      <c r="N51" s="58">
        <f t="shared" si="2"/>
        <v>4834</v>
      </c>
      <c r="O51" s="58">
        <f t="shared" si="3"/>
        <v>45166</v>
      </c>
    </row>
    <row r="52" spans="1:15" s="6" customFormat="1" ht="90.75" customHeight="1">
      <c r="A52" s="53">
        <v>39</v>
      </c>
      <c r="B52" s="54" t="s">
        <v>214</v>
      </c>
      <c r="C52" s="54" t="s">
        <v>173</v>
      </c>
      <c r="D52" s="54" t="s">
        <v>215</v>
      </c>
      <c r="E52" s="54" t="s">
        <v>19</v>
      </c>
      <c r="F52" s="55" t="s">
        <v>122</v>
      </c>
      <c r="G52" s="63">
        <v>44774</v>
      </c>
      <c r="H52" s="63">
        <v>44927</v>
      </c>
      <c r="I52" s="57">
        <v>70000</v>
      </c>
      <c r="J52" s="58">
        <f t="shared" ref="J52:J89" si="5">+I52*2.87%</f>
        <v>2009</v>
      </c>
      <c r="K52" s="59">
        <f t="shared" ref="K52:K89" si="6">+I52*3.04%</f>
        <v>2128</v>
      </c>
      <c r="L52" s="58">
        <v>5368.48</v>
      </c>
      <c r="M52" s="61">
        <v>25</v>
      </c>
      <c r="N52" s="58">
        <f t="shared" si="2"/>
        <v>9530.48</v>
      </c>
      <c r="O52" s="58">
        <f t="shared" si="3"/>
        <v>60469.520000000004</v>
      </c>
    </row>
    <row r="53" spans="1:15" s="130" customFormat="1" ht="119.25" customHeight="1">
      <c r="A53" s="124">
        <v>40</v>
      </c>
      <c r="B53" s="125" t="s">
        <v>335</v>
      </c>
      <c r="C53" s="125" t="s">
        <v>173</v>
      </c>
      <c r="D53" s="125" t="s">
        <v>215</v>
      </c>
      <c r="E53" s="125" t="s">
        <v>19</v>
      </c>
      <c r="F53" s="126" t="s">
        <v>122</v>
      </c>
      <c r="G53" s="127">
        <v>44805</v>
      </c>
      <c r="H53" s="127">
        <v>44986</v>
      </c>
      <c r="I53" s="133">
        <v>70000</v>
      </c>
      <c r="J53" s="129">
        <f t="shared" si="5"/>
        <v>2009</v>
      </c>
      <c r="K53" s="128">
        <f t="shared" si="6"/>
        <v>2128</v>
      </c>
      <c r="L53" s="129">
        <v>5368.48</v>
      </c>
      <c r="M53" s="129">
        <v>25</v>
      </c>
      <c r="N53" s="129">
        <f t="shared" si="2"/>
        <v>9530.48</v>
      </c>
      <c r="O53" s="129">
        <f t="shared" si="3"/>
        <v>60469.520000000004</v>
      </c>
    </row>
    <row r="54" spans="1:15" s="6" customFormat="1" ht="90.75" customHeight="1">
      <c r="A54" s="53">
        <v>41</v>
      </c>
      <c r="B54" s="54" t="s">
        <v>324</v>
      </c>
      <c r="C54" s="54" t="s">
        <v>173</v>
      </c>
      <c r="D54" s="54" t="s">
        <v>215</v>
      </c>
      <c r="E54" s="54" t="s">
        <v>19</v>
      </c>
      <c r="F54" s="55" t="s">
        <v>122</v>
      </c>
      <c r="G54" s="63">
        <v>44774</v>
      </c>
      <c r="H54" s="63">
        <v>44927</v>
      </c>
      <c r="I54" s="57">
        <v>70000</v>
      </c>
      <c r="J54" s="58">
        <f t="shared" si="5"/>
        <v>2009</v>
      </c>
      <c r="K54" s="59">
        <f t="shared" si="6"/>
        <v>2128</v>
      </c>
      <c r="L54" s="58">
        <v>5368.48</v>
      </c>
      <c r="M54" s="61">
        <v>25</v>
      </c>
      <c r="N54" s="58">
        <f t="shared" si="2"/>
        <v>9530.48</v>
      </c>
      <c r="O54" s="58">
        <f t="shared" si="3"/>
        <v>60469.520000000004</v>
      </c>
    </row>
    <row r="55" spans="1:15" s="6" customFormat="1" ht="90.75" customHeight="1">
      <c r="A55" s="53">
        <v>42</v>
      </c>
      <c r="B55" s="54" t="s">
        <v>287</v>
      </c>
      <c r="C55" s="54" t="s">
        <v>173</v>
      </c>
      <c r="D55" s="54" t="s">
        <v>215</v>
      </c>
      <c r="E55" s="54" t="s">
        <v>19</v>
      </c>
      <c r="F55" s="55" t="s">
        <v>122</v>
      </c>
      <c r="G55" s="62">
        <v>44805</v>
      </c>
      <c r="H55" s="62">
        <v>44986</v>
      </c>
      <c r="I55" s="57">
        <v>70000</v>
      </c>
      <c r="J55" s="58">
        <f t="shared" si="5"/>
        <v>2009</v>
      </c>
      <c r="K55" s="59">
        <f t="shared" si="6"/>
        <v>2128</v>
      </c>
      <c r="L55" s="58">
        <v>5368.48</v>
      </c>
      <c r="M55" s="61">
        <v>25</v>
      </c>
      <c r="N55" s="58">
        <f t="shared" si="2"/>
        <v>9530.48</v>
      </c>
      <c r="O55" s="58">
        <f t="shared" si="3"/>
        <v>60469.520000000004</v>
      </c>
    </row>
    <row r="56" spans="1:15" s="6" customFormat="1" ht="90.75" customHeight="1">
      <c r="A56" s="53">
        <v>43</v>
      </c>
      <c r="B56" s="54" t="s">
        <v>286</v>
      </c>
      <c r="C56" s="54" t="s">
        <v>173</v>
      </c>
      <c r="D56" s="54" t="s">
        <v>215</v>
      </c>
      <c r="E56" s="54" t="s">
        <v>19</v>
      </c>
      <c r="F56" s="55" t="s">
        <v>122</v>
      </c>
      <c r="G56" s="62">
        <v>44805</v>
      </c>
      <c r="H56" s="62">
        <v>44986</v>
      </c>
      <c r="I56" s="57">
        <v>70000</v>
      </c>
      <c r="J56" s="58">
        <f t="shared" si="5"/>
        <v>2009</v>
      </c>
      <c r="K56" s="59">
        <f t="shared" si="6"/>
        <v>2128</v>
      </c>
      <c r="L56" s="58">
        <v>5368.48</v>
      </c>
      <c r="M56" s="61">
        <v>25</v>
      </c>
      <c r="N56" s="58">
        <f t="shared" si="2"/>
        <v>9530.48</v>
      </c>
      <c r="O56" s="58">
        <f t="shared" si="3"/>
        <v>60469.520000000004</v>
      </c>
    </row>
    <row r="57" spans="1:15" s="6" customFormat="1" ht="90.75" customHeight="1">
      <c r="A57" s="53">
        <v>44</v>
      </c>
      <c r="B57" s="54" t="s">
        <v>285</v>
      </c>
      <c r="C57" s="54" t="s">
        <v>173</v>
      </c>
      <c r="D57" s="54" t="s">
        <v>215</v>
      </c>
      <c r="E57" s="54" t="s">
        <v>19</v>
      </c>
      <c r="F57" s="55" t="s">
        <v>122</v>
      </c>
      <c r="G57" s="62">
        <v>44805</v>
      </c>
      <c r="H57" s="62">
        <v>44986</v>
      </c>
      <c r="I57" s="57">
        <v>70000</v>
      </c>
      <c r="J57" s="58">
        <f t="shared" si="5"/>
        <v>2009</v>
      </c>
      <c r="K57" s="59">
        <f t="shared" si="6"/>
        <v>2128</v>
      </c>
      <c r="L57" s="58">
        <v>5368.48</v>
      </c>
      <c r="M57" s="61">
        <v>25</v>
      </c>
      <c r="N57" s="58">
        <f t="shared" si="2"/>
        <v>9530.48</v>
      </c>
      <c r="O57" s="58">
        <f t="shared" si="3"/>
        <v>60469.520000000004</v>
      </c>
    </row>
    <row r="58" spans="1:15" s="6" customFormat="1" ht="90.75" customHeight="1">
      <c r="A58" s="53">
        <v>45</v>
      </c>
      <c r="B58" s="54" t="s">
        <v>284</v>
      </c>
      <c r="C58" s="54" t="s">
        <v>173</v>
      </c>
      <c r="D58" s="54" t="s">
        <v>215</v>
      </c>
      <c r="E58" s="54" t="s">
        <v>19</v>
      </c>
      <c r="F58" s="55" t="s">
        <v>122</v>
      </c>
      <c r="G58" s="62">
        <v>44805</v>
      </c>
      <c r="H58" s="62">
        <v>44986</v>
      </c>
      <c r="I58" s="57">
        <v>70000</v>
      </c>
      <c r="J58" s="58">
        <f t="shared" si="5"/>
        <v>2009</v>
      </c>
      <c r="K58" s="59">
        <f t="shared" si="6"/>
        <v>2128</v>
      </c>
      <c r="L58" s="58">
        <v>5368.48</v>
      </c>
      <c r="M58" s="61">
        <v>25</v>
      </c>
      <c r="N58" s="58">
        <f t="shared" si="2"/>
        <v>9530.48</v>
      </c>
      <c r="O58" s="58">
        <f t="shared" si="3"/>
        <v>60469.520000000004</v>
      </c>
    </row>
    <row r="59" spans="1:15" s="6" customFormat="1" ht="90.75" customHeight="1">
      <c r="A59" s="53">
        <v>46</v>
      </c>
      <c r="B59" s="54" t="s">
        <v>299</v>
      </c>
      <c r="C59" s="74" t="s">
        <v>173</v>
      </c>
      <c r="D59" s="54" t="s">
        <v>290</v>
      </c>
      <c r="E59" s="73" t="s">
        <v>19</v>
      </c>
      <c r="F59" s="55" t="s">
        <v>122</v>
      </c>
      <c r="G59" s="63">
        <v>44743</v>
      </c>
      <c r="H59" s="63">
        <v>44896</v>
      </c>
      <c r="I59" s="57">
        <v>45000</v>
      </c>
      <c r="J59" s="58">
        <f t="shared" si="5"/>
        <v>1291.5</v>
      </c>
      <c r="K59" s="59">
        <f t="shared" si="6"/>
        <v>1368</v>
      </c>
      <c r="L59" s="58">
        <v>1148.33</v>
      </c>
      <c r="M59" s="61">
        <v>25</v>
      </c>
      <c r="N59" s="58">
        <f t="shared" si="2"/>
        <v>3832.83</v>
      </c>
      <c r="O59" s="58">
        <f t="shared" si="3"/>
        <v>41167.17</v>
      </c>
    </row>
    <row r="60" spans="1:15" s="6" customFormat="1" ht="90.75" customHeight="1">
      <c r="A60" s="53">
        <v>47</v>
      </c>
      <c r="B60" s="54" t="s">
        <v>279</v>
      </c>
      <c r="C60" s="54" t="s">
        <v>173</v>
      </c>
      <c r="D60" s="66" t="s">
        <v>215</v>
      </c>
      <c r="E60" s="54" t="s">
        <v>19</v>
      </c>
      <c r="F60" s="55" t="s">
        <v>122</v>
      </c>
      <c r="G60" s="63">
        <v>44805</v>
      </c>
      <c r="H60" s="63">
        <v>44986</v>
      </c>
      <c r="I60" s="57">
        <v>70000</v>
      </c>
      <c r="J60" s="58">
        <f t="shared" si="5"/>
        <v>2009</v>
      </c>
      <c r="K60" s="59">
        <f t="shared" si="6"/>
        <v>2128</v>
      </c>
      <c r="L60" s="58">
        <v>5368.48</v>
      </c>
      <c r="M60" s="61">
        <v>25</v>
      </c>
      <c r="N60" s="58">
        <f t="shared" si="2"/>
        <v>9530.48</v>
      </c>
      <c r="O60" s="58">
        <f t="shared" si="3"/>
        <v>60469.520000000004</v>
      </c>
    </row>
    <row r="61" spans="1:15" s="6" customFormat="1" ht="105.75" customHeight="1">
      <c r="A61" s="53">
        <v>48</v>
      </c>
      <c r="B61" s="54" t="s">
        <v>240</v>
      </c>
      <c r="C61" s="54" t="s">
        <v>173</v>
      </c>
      <c r="D61" s="54" t="s">
        <v>215</v>
      </c>
      <c r="E61" s="54" t="s">
        <v>19</v>
      </c>
      <c r="F61" s="55" t="s">
        <v>122</v>
      </c>
      <c r="G61" s="63">
        <v>44743</v>
      </c>
      <c r="H61" s="63">
        <v>44896</v>
      </c>
      <c r="I61" s="57">
        <v>70000</v>
      </c>
      <c r="J61" s="58">
        <f t="shared" si="5"/>
        <v>2009</v>
      </c>
      <c r="K61" s="59">
        <f t="shared" si="6"/>
        <v>2128</v>
      </c>
      <c r="L61" s="58">
        <v>5368.48</v>
      </c>
      <c r="M61" s="61">
        <v>25</v>
      </c>
      <c r="N61" s="58">
        <f t="shared" si="2"/>
        <v>9530.48</v>
      </c>
      <c r="O61" s="58">
        <f t="shared" si="3"/>
        <v>60469.520000000004</v>
      </c>
    </row>
    <row r="62" spans="1:15" s="6" customFormat="1" ht="105.75" customHeight="1">
      <c r="A62" s="53">
        <v>49</v>
      </c>
      <c r="B62" s="54" t="s">
        <v>241</v>
      </c>
      <c r="C62" s="54" t="s">
        <v>173</v>
      </c>
      <c r="D62" s="54" t="s">
        <v>215</v>
      </c>
      <c r="E62" s="54" t="s">
        <v>19</v>
      </c>
      <c r="F62" s="55" t="s">
        <v>122</v>
      </c>
      <c r="G62" s="63">
        <v>44743</v>
      </c>
      <c r="H62" s="63">
        <v>44896</v>
      </c>
      <c r="I62" s="57">
        <v>70000</v>
      </c>
      <c r="J62" s="58">
        <f t="shared" si="5"/>
        <v>2009</v>
      </c>
      <c r="K62" s="59">
        <f t="shared" si="6"/>
        <v>2128</v>
      </c>
      <c r="L62" s="58">
        <v>5368.48</v>
      </c>
      <c r="M62" s="61">
        <v>25</v>
      </c>
      <c r="N62" s="58">
        <f t="shared" si="2"/>
        <v>9530.48</v>
      </c>
      <c r="O62" s="58">
        <f t="shared" si="3"/>
        <v>60469.520000000004</v>
      </c>
    </row>
    <row r="63" spans="1:15" s="6" customFormat="1" ht="105.75" customHeight="1">
      <c r="A63" s="53">
        <v>50</v>
      </c>
      <c r="B63" s="54" t="s">
        <v>242</v>
      </c>
      <c r="C63" s="54" t="s">
        <v>173</v>
      </c>
      <c r="D63" s="54" t="s">
        <v>215</v>
      </c>
      <c r="E63" s="54" t="s">
        <v>19</v>
      </c>
      <c r="F63" s="55" t="s">
        <v>122</v>
      </c>
      <c r="G63" s="63">
        <v>44743</v>
      </c>
      <c r="H63" s="63">
        <v>44896</v>
      </c>
      <c r="I63" s="57">
        <v>70000</v>
      </c>
      <c r="J63" s="58">
        <f t="shared" si="5"/>
        <v>2009</v>
      </c>
      <c r="K63" s="64">
        <f t="shared" si="6"/>
        <v>2128</v>
      </c>
      <c r="L63" s="58">
        <v>5368.48</v>
      </c>
      <c r="M63" s="61">
        <v>25</v>
      </c>
      <c r="N63" s="58">
        <f t="shared" si="2"/>
        <v>9530.48</v>
      </c>
      <c r="O63" s="58">
        <f t="shared" si="3"/>
        <v>60469.520000000004</v>
      </c>
    </row>
    <row r="64" spans="1:15" s="6" customFormat="1" ht="105.75" customHeight="1">
      <c r="A64" s="53">
        <v>51</v>
      </c>
      <c r="B64" s="54" t="s">
        <v>243</v>
      </c>
      <c r="C64" s="54" t="s">
        <v>173</v>
      </c>
      <c r="D64" s="54" t="s">
        <v>215</v>
      </c>
      <c r="E64" s="54" t="s">
        <v>19</v>
      </c>
      <c r="F64" s="55" t="s">
        <v>122</v>
      </c>
      <c r="G64" s="63">
        <v>44743</v>
      </c>
      <c r="H64" s="63">
        <v>44896</v>
      </c>
      <c r="I64" s="57">
        <v>70000</v>
      </c>
      <c r="J64" s="58">
        <f t="shared" si="5"/>
        <v>2009</v>
      </c>
      <c r="K64" s="64">
        <f t="shared" si="6"/>
        <v>2128</v>
      </c>
      <c r="L64" s="58">
        <v>5368.48</v>
      </c>
      <c r="M64" s="61">
        <v>25</v>
      </c>
      <c r="N64" s="58">
        <f t="shared" si="2"/>
        <v>9530.48</v>
      </c>
      <c r="O64" s="58">
        <f t="shared" si="3"/>
        <v>60469.520000000004</v>
      </c>
    </row>
    <row r="65" spans="1:15" s="6" customFormat="1" ht="105.75" customHeight="1">
      <c r="A65" s="53">
        <v>52</v>
      </c>
      <c r="B65" s="54" t="s">
        <v>244</v>
      </c>
      <c r="C65" s="54" t="s">
        <v>173</v>
      </c>
      <c r="D65" s="54" t="s">
        <v>215</v>
      </c>
      <c r="E65" s="54" t="s">
        <v>19</v>
      </c>
      <c r="F65" s="55" t="s">
        <v>121</v>
      </c>
      <c r="G65" s="63">
        <v>44743</v>
      </c>
      <c r="H65" s="63">
        <v>44896</v>
      </c>
      <c r="I65" s="57">
        <v>70000</v>
      </c>
      <c r="J65" s="58">
        <f t="shared" si="5"/>
        <v>2009</v>
      </c>
      <c r="K65" s="64">
        <f t="shared" si="6"/>
        <v>2128</v>
      </c>
      <c r="L65" s="58">
        <v>5368.48</v>
      </c>
      <c r="M65" s="61">
        <v>25</v>
      </c>
      <c r="N65" s="58">
        <f t="shared" si="2"/>
        <v>9530.48</v>
      </c>
      <c r="O65" s="58">
        <f t="shared" si="3"/>
        <v>60469.520000000004</v>
      </c>
    </row>
    <row r="66" spans="1:15" s="6" customFormat="1" ht="105.75" customHeight="1">
      <c r="A66" s="53">
        <v>53</v>
      </c>
      <c r="B66" s="54" t="s">
        <v>245</v>
      </c>
      <c r="C66" s="54" t="s">
        <v>173</v>
      </c>
      <c r="D66" s="54" t="s">
        <v>215</v>
      </c>
      <c r="E66" s="54" t="s">
        <v>19</v>
      </c>
      <c r="F66" s="55" t="s">
        <v>122</v>
      </c>
      <c r="G66" s="63">
        <v>44743</v>
      </c>
      <c r="H66" s="63">
        <v>44896</v>
      </c>
      <c r="I66" s="57">
        <v>70000</v>
      </c>
      <c r="J66" s="58">
        <f t="shared" si="5"/>
        <v>2009</v>
      </c>
      <c r="K66" s="64">
        <f t="shared" si="6"/>
        <v>2128</v>
      </c>
      <c r="L66" s="58">
        <v>5368.48</v>
      </c>
      <c r="M66" s="61">
        <v>25</v>
      </c>
      <c r="N66" s="58">
        <f t="shared" si="2"/>
        <v>9530.48</v>
      </c>
      <c r="O66" s="58">
        <f t="shared" si="3"/>
        <v>60469.520000000004</v>
      </c>
    </row>
    <row r="67" spans="1:15" s="6" customFormat="1" ht="105.75" customHeight="1">
      <c r="A67" s="53">
        <v>54</v>
      </c>
      <c r="B67" s="54" t="s">
        <v>246</v>
      </c>
      <c r="C67" s="54" t="s">
        <v>173</v>
      </c>
      <c r="D67" s="54" t="s">
        <v>215</v>
      </c>
      <c r="E67" s="54" t="s">
        <v>19</v>
      </c>
      <c r="F67" s="55" t="s">
        <v>121</v>
      </c>
      <c r="G67" s="63">
        <v>44743</v>
      </c>
      <c r="H67" s="63">
        <v>44896</v>
      </c>
      <c r="I67" s="57">
        <v>70000</v>
      </c>
      <c r="J67" s="58">
        <f t="shared" si="5"/>
        <v>2009</v>
      </c>
      <c r="K67" s="64">
        <f t="shared" si="6"/>
        <v>2128</v>
      </c>
      <c r="L67" s="58">
        <v>5368.48</v>
      </c>
      <c r="M67" s="61">
        <v>25</v>
      </c>
      <c r="N67" s="58">
        <f t="shared" si="2"/>
        <v>9530.48</v>
      </c>
      <c r="O67" s="58">
        <f t="shared" si="3"/>
        <v>60469.520000000004</v>
      </c>
    </row>
    <row r="68" spans="1:15" s="6" customFormat="1" ht="105.75" customHeight="1">
      <c r="A68" s="53">
        <v>55</v>
      </c>
      <c r="B68" s="54" t="s">
        <v>247</v>
      </c>
      <c r="C68" s="54" t="s">
        <v>173</v>
      </c>
      <c r="D68" s="54" t="s">
        <v>215</v>
      </c>
      <c r="E68" s="54" t="s">
        <v>19</v>
      </c>
      <c r="F68" s="55" t="s">
        <v>122</v>
      </c>
      <c r="G68" s="63">
        <v>44743</v>
      </c>
      <c r="H68" s="63">
        <v>44896</v>
      </c>
      <c r="I68" s="57">
        <v>70000</v>
      </c>
      <c r="J68" s="58">
        <f t="shared" si="5"/>
        <v>2009</v>
      </c>
      <c r="K68" s="64">
        <f t="shared" si="6"/>
        <v>2128</v>
      </c>
      <c r="L68" s="58">
        <v>5368.48</v>
      </c>
      <c r="M68" s="61">
        <v>25</v>
      </c>
      <c r="N68" s="58">
        <f t="shared" si="2"/>
        <v>9530.48</v>
      </c>
      <c r="O68" s="58">
        <f t="shared" si="3"/>
        <v>60469.520000000004</v>
      </c>
    </row>
    <row r="69" spans="1:15" s="6" customFormat="1" ht="105.75" customHeight="1">
      <c r="A69" s="53">
        <v>56</v>
      </c>
      <c r="B69" s="54" t="s">
        <v>248</v>
      </c>
      <c r="C69" s="54" t="s">
        <v>173</v>
      </c>
      <c r="D69" s="54" t="s">
        <v>215</v>
      </c>
      <c r="E69" s="54" t="s">
        <v>19</v>
      </c>
      <c r="F69" s="55" t="s">
        <v>121</v>
      </c>
      <c r="G69" s="63">
        <v>44743</v>
      </c>
      <c r="H69" s="63">
        <v>44896</v>
      </c>
      <c r="I69" s="57">
        <v>70000</v>
      </c>
      <c r="J69" s="58">
        <f t="shared" si="5"/>
        <v>2009</v>
      </c>
      <c r="K69" s="64">
        <f t="shared" si="6"/>
        <v>2128</v>
      </c>
      <c r="L69" s="58">
        <v>5368.48</v>
      </c>
      <c r="M69" s="61">
        <v>25</v>
      </c>
      <c r="N69" s="58">
        <f t="shared" si="2"/>
        <v>9530.48</v>
      </c>
      <c r="O69" s="58">
        <f t="shared" si="3"/>
        <v>60469.520000000004</v>
      </c>
    </row>
    <row r="70" spans="1:15" s="6" customFormat="1" ht="105.75" customHeight="1">
      <c r="A70" s="53">
        <v>57</v>
      </c>
      <c r="B70" s="54" t="s">
        <v>249</v>
      </c>
      <c r="C70" s="54" t="s">
        <v>173</v>
      </c>
      <c r="D70" s="54" t="s">
        <v>215</v>
      </c>
      <c r="E70" s="54" t="s">
        <v>19</v>
      </c>
      <c r="F70" s="55" t="s">
        <v>122</v>
      </c>
      <c r="G70" s="63">
        <v>44743</v>
      </c>
      <c r="H70" s="63">
        <v>44896</v>
      </c>
      <c r="I70" s="57">
        <v>70000</v>
      </c>
      <c r="J70" s="58">
        <f t="shared" si="5"/>
        <v>2009</v>
      </c>
      <c r="K70" s="64">
        <f t="shared" si="6"/>
        <v>2128</v>
      </c>
      <c r="L70" s="58">
        <v>5368.48</v>
      </c>
      <c r="M70" s="61">
        <v>25</v>
      </c>
      <c r="N70" s="58">
        <f t="shared" si="2"/>
        <v>9530.48</v>
      </c>
      <c r="O70" s="58">
        <f t="shared" si="3"/>
        <v>60469.520000000004</v>
      </c>
    </row>
    <row r="71" spans="1:15" s="6" customFormat="1" ht="105.75" customHeight="1">
      <c r="A71" s="53">
        <v>58</v>
      </c>
      <c r="B71" s="54" t="s">
        <v>250</v>
      </c>
      <c r="C71" s="54" t="s">
        <v>173</v>
      </c>
      <c r="D71" s="54" t="s">
        <v>215</v>
      </c>
      <c r="E71" s="54" t="s">
        <v>19</v>
      </c>
      <c r="F71" s="55" t="s">
        <v>122</v>
      </c>
      <c r="G71" s="63">
        <v>44743</v>
      </c>
      <c r="H71" s="63">
        <v>44896</v>
      </c>
      <c r="I71" s="57">
        <v>70000</v>
      </c>
      <c r="J71" s="58">
        <f t="shared" si="5"/>
        <v>2009</v>
      </c>
      <c r="K71" s="64">
        <f t="shared" si="6"/>
        <v>2128</v>
      </c>
      <c r="L71" s="58">
        <v>5368.48</v>
      </c>
      <c r="M71" s="61">
        <v>25</v>
      </c>
      <c r="N71" s="58">
        <f t="shared" si="2"/>
        <v>9530.48</v>
      </c>
      <c r="O71" s="58">
        <f t="shared" si="3"/>
        <v>60469.520000000004</v>
      </c>
    </row>
    <row r="72" spans="1:15" s="6" customFormat="1" ht="105.75" customHeight="1">
      <c r="A72" s="53">
        <v>59</v>
      </c>
      <c r="B72" s="54" t="s">
        <v>251</v>
      </c>
      <c r="C72" s="54" t="s">
        <v>173</v>
      </c>
      <c r="D72" s="54" t="s">
        <v>215</v>
      </c>
      <c r="E72" s="54" t="s">
        <v>19</v>
      </c>
      <c r="F72" s="55" t="s">
        <v>122</v>
      </c>
      <c r="G72" s="63">
        <v>44743</v>
      </c>
      <c r="H72" s="63">
        <v>44896</v>
      </c>
      <c r="I72" s="57">
        <v>70000</v>
      </c>
      <c r="J72" s="58">
        <f t="shared" si="5"/>
        <v>2009</v>
      </c>
      <c r="K72" s="64">
        <f t="shared" si="6"/>
        <v>2128</v>
      </c>
      <c r="L72" s="58">
        <v>5368.48</v>
      </c>
      <c r="M72" s="61">
        <v>25</v>
      </c>
      <c r="N72" s="58">
        <f t="shared" si="2"/>
        <v>9530.48</v>
      </c>
      <c r="O72" s="58">
        <f t="shared" si="3"/>
        <v>60469.520000000004</v>
      </c>
    </row>
    <row r="73" spans="1:15" s="6" customFormat="1" ht="105.75" customHeight="1">
      <c r="A73" s="53">
        <v>60</v>
      </c>
      <c r="B73" s="54" t="s">
        <v>252</v>
      </c>
      <c r="C73" s="54" t="s">
        <v>173</v>
      </c>
      <c r="D73" s="54" t="s">
        <v>215</v>
      </c>
      <c r="E73" s="54" t="s">
        <v>19</v>
      </c>
      <c r="F73" s="55" t="s">
        <v>122</v>
      </c>
      <c r="G73" s="63">
        <v>44743</v>
      </c>
      <c r="H73" s="63">
        <v>44896</v>
      </c>
      <c r="I73" s="57">
        <v>70000</v>
      </c>
      <c r="J73" s="58">
        <f t="shared" si="5"/>
        <v>2009</v>
      </c>
      <c r="K73" s="64">
        <f t="shared" si="6"/>
        <v>2128</v>
      </c>
      <c r="L73" s="58">
        <v>5368.48</v>
      </c>
      <c r="M73" s="61">
        <v>25</v>
      </c>
      <c r="N73" s="58">
        <f t="shared" si="2"/>
        <v>9530.48</v>
      </c>
      <c r="O73" s="58">
        <f t="shared" si="3"/>
        <v>60469.520000000004</v>
      </c>
    </row>
    <row r="74" spans="1:15" s="6" customFormat="1" ht="105" customHeight="1">
      <c r="A74" s="53">
        <v>61</v>
      </c>
      <c r="B74" s="54" t="s">
        <v>278</v>
      </c>
      <c r="C74" s="54" t="s">
        <v>173</v>
      </c>
      <c r="D74" s="54" t="s">
        <v>215</v>
      </c>
      <c r="E74" s="54" t="s">
        <v>19</v>
      </c>
      <c r="F74" s="55" t="s">
        <v>122</v>
      </c>
      <c r="G74" s="63">
        <v>44743</v>
      </c>
      <c r="H74" s="63">
        <v>44896</v>
      </c>
      <c r="I74" s="57">
        <v>70000</v>
      </c>
      <c r="J74" s="58">
        <f t="shared" si="5"/>
        <v>2009</v>
      </c>
      <c r="K74" s="64">
        <f t="shared" si="6"/>
        <v>2128</v>
      </c>
      <c r="L74" s="58">
        <v>5368.48</v>
      </c>
      <c r="M74" s="61">
        <v>25</v>
      </c>
      <c r="N74" s="58">
        <f t="shared" si="2"/>
        <v>9530.48</v>
      </c>
      <c r="O74" s="58">
        <f t="shared" si="3"/>
        <v>60469.520000000004</v>
      </c>
    </row>
    <row r="75" spans="1:15" s="6" customFormat="1" ht="105" customHeight="1">
      <c r="A75" s="53">
        <v>62</v>
      </c>
      <c r="B75" s="54" t="s">
        <v>253</v>
      </c>
      <c r="C75" s="54" t="s">
        <v>173</v>
      </c>
      <c r="D75" s="54" t="s">
        <v>215</v>
      </c>
      <c r="E75" s="54" t="s">
        <v>19</v>
      </c>
      <c r="F75" s="55" t="s">
        <v>121</v>
      </c>
      <c r="G75" s="63">
        <v>44743</v>
      </c>
      <c r="H75" s="63">
        <v>44896</v>
      </c>
      <c r="I75" s="57">
        <v>70000</v>
      </c>
      <c r="J75" s="58">
        <f t="shared" si="5"/>
        <v>2009</v>
      </c>
      <c r="K75" s="64">
        <f t="shared" si="6"/>
        <v>2128</v>
      </c>
      <c r="L75" s="58">
        <v>5368.48</v>
      </c>
      <c r="M75" s="61">
        <v>25</v>
      </c>
      <c r="N75" s="58">
        <f t="shared" si="2"/>
        <v>9530.48</v>
      </c>
      <c r="O75" s="58">
        <f t="shared" si="3"/>
        <v>60469.520000000004</v>
      </c>
    </row>
    <row r="76" spans="1:15" s="6" customFormat="1" ht="105" customHeight="1">
      <c r="A76" s="53">
        <v>63</v>
      </c>
      <c r="B76" s="54" t="s">
        <v>254</v>
      </c>
      <c r="C76" s="54" t="s">
        <v>173</v>
      </c>
      <c r="D76" s="54" t="s">
        <v>215</v>
      </c>
      <c r="E76" s="54" t="s">
        <v>19</v>
      </c>
      <c r="F76" s="55" t="s">
        <v>122</v>
      </c>
      <c r="G76" s="63">
        <v>44743</v>
      </c>
      <c r="H76" s="63">
        <v>44896</v>
      </c>
      <c r="I76" s="57">
        <v>70000</v>
      </c>
      <c r="J76" s="58">
        <f t="shared" si="5"/>
        <v>2009</v>
      </c>
      <c r="K76" s="64">
        <f t="shared" si="6"/>
        <v>2128</v>
      </c>
      <c r="L76" s="58">
        <v>5368.48</v>
      </c>
      <c r="M76" s="61">
        <v>25</v>
      </c>
      <c r="N76" s="58">
        <f t="shared" si="2"/>
        <v>9530.48</v>
      </c>
      <c r="O76" s="58">
        <f t="shared" si="3"/>
        <v>60469.520000000004</v>
      </c>
    </row>
    <row r="77" spans="1:15" s="6" customFormat="1" ht="105" customHeight="1">
      <c r="A77" s="53">
        <v>64</v>
      </c>
      <c r="B77" s="54" t="s">
        <v>255</v>
      </c>
      <c r="C77" s="54" t="s">
        <v>173</v>
      </c>
      <c r="D77" s="54" t="s">
        <v>215</v>
      </c>
      <c r="E77" s="54" t="s">
        <v>19</v>
      </c>
      <c r="F77" s="55" t="s">
        <v>121</v>
      </c>
      <c r="G77" s="63">
        <v>44743</v>
      </c>
      <c r="H77" s="63">
        <v>44896</v>
      </c>
      <c r="I77" s="57">
        <v>70000</v>
      </c>
      <c r="J77" s="58">
        <f t="shared" si="5"/>
        <v>2009</v>
      </c>
      <c r="K77" s="64">
        <f t="shared" si="6"/>
        <v>2128</v>
      </c>
      <c r="L77" s="58">
        <v>5368.48</v>
      </c>
      <c r="M77" s="61">
        <v>25</v>
      </c>
      <c r="N77" s="58">
        <f t="shared" ref="N77:N136" si="7">SUM(J77:M77)</f>
        <v>9530.48</v>
      </c>
      <c r="O77" s="58">
        <f t="shared" si="3"/>
        <v>60469.520000000004</v>
      </c>
    </row>
    <row r="78" spans="1:15" s="6" customFormat="1" ht="105" customHeight="1">
      <c r="A78" s="53">
        <v>65</v>
      </c>
      <c r="B78" s="54" t="s">
        <v>256</v>
      </c>
      <c r="C78" s="54" t="s">
        <v>173</v>
      </c>
      <c r="D78" s="54" t="s">
        <v>215</v>
      </c>
      <c r="E78" s="54" t="s">
        <v>19</v>
      </c>
      <c r="F78" s="55" t="s">
        <v>122</v>
      </c>
      <c r="G78" s="63">
        <v>44743</v>
      </c>
      <c r="H78" s="63">
        <v>44896</v>
      </c>
      <c r="I78" s="57">
        <v>70000</v>
      </c>
      <c r="J78" s="58">
        <f t="shared" si="5"/>
        <v>2009</v>
      </c>
      <c r="K78" s="64">
        <f t="shared" si="6"/>
        <v>2128</v>
      </c>
      <c r="L78" s="58">
        <v>5368.48</v>
      </c>
      <c r="M78" s="61">
        <v>25</v>
      </c>
      <c r="N78" s="58">
        <f t="shared" si="7"/>
        <v>9530.48</v>
      </c>
      <c r="O78" s="58">
        <f t="shared" si="3"/>
        <v>60469.520000000004</v>
      </c>
    </row>
    <row r="79" spans="1:15" s="6" customFormat="1" ht="105" customHeight="1">
      <c r="A79" s="53">
        <v>66</v>
      </c>
      <c r="B79" s="54" t="s">
        <v>257</v>
      </c>
      <c r="C79" s="54" t="s">
        <v>173</v>
      </c>
      <c r="D79" s="54" t="s">
        <v>215</v>
      </c>
      <c r="E79" s="54" t="s">
        <v>19</v>
      </c>
      <c r="F79" s="55" t="s">
        <v>122</v>
      </c>
      <c r="G79" s="63">
        <v>44743</v>
      </c>
      <c r="H79" s="63">
        <v>44896</v>
      </c>
      <c r="I79" s="57">
        <v>70000</v>
      </c>
      <c r="J79" s="58">
        <f t="shared" si="5"/>
        <v>2009</v>
      </c>
      <c r="K79" s="64">
        <f t="shared" si="6"/>
        <v>2128</v>
      </c>
      <c r="L79" s="58">
        <v>5368.48</v>
      </c>
      <c r="M79" s="61">
        <v>25</v>
      </c>
      <c r="N79" s="58">
        <f t="shared" si="7"/>
        <v>9530.48</v>
      </c>
      <c r="O79" s="58">
        <f t="shared" si="3"/>
        <v>60469.520000000004</v>
      </c>
    </row>
    <row r="80" spans="1:15" s="6" customFormat="1" ht="105" customHeight="1">
      <c r="A80" s="53">
        <v>67</v>
      </c>
      <c r="B80" s="54" t="s">
        <v>258</v>
      </c>
      <c r="C80" s="54" t="s">
        <v>173</v>
      </c>
      <c r="D80" s="54" t="s">
        <v>215</v>
      </c>
      <c r="E80" s="54" t="s">
        <v>19</v>
      </c>
      <c r="F80" s="55" t="s">
        <v>122</v>
      </c>
      <c r="G80" s="63">
        <v>44743</v>
      </c>
      <c r="H80" s="63">
        <v>44896</v>
      </c>
      <c r="I80" s="57">
        <v>70000</v>
      </c>
      <c r="J80" s="58">
        <f t="shared" si="5"/>
        <v>2009</v>
      </c>
      <c r="K80" s="64">
        <f t="shared" si="6"/>
        <v>2128</v>
      </c>
      <c r="L80" s="58">
        <v>5368.48</v>
      </c>
      <c r="M80" s="61">
        <v>25</v>
      </c>
      <c r="N80" s="58">
        <f t="shared" si="7"/>
        <v>9530.48</v>
      </c>
      <c r="O80" s="58">
        <f t="shared" si="3"/>
        <v>60469.520000000004</v>
      </c>
    </row>
    <row r="81" spans="1:15" s="6" customFormat="1" ht="105" customHeight="1">
      <c r="A81" s="53">
        <v>68</v>
      </c>
      <c r="B81" s="54" t="s">
        <v>276</v>
      </c>
      <c r="C81" s="54" t="s">
        <v>173</v>
      </c>
      <c r="D81" s="54" t="s">
        <v>215</v>
      </c>
      <c r="E81" s="54" t="s">
        <v>19</v>
      </c>
      <c r="F81" s="55" t="s">
        <v>122</v>
      </c>
      <c r="G81" s="63">
        <v>44743</v>
      </c>
      <c r="H81" s="63">
        <v>44896</v>
      </c>
      <c r="I81" s="57">
        <v>70000</v>
      </c>
      <c r="J81" s="58">
        <f t="shared" si="5"/>
        <v>2009</v>
      </c>
      <c r="K81" s="64">
        <f t="shared" si="6"/>
        <v>2128</v>
      </c>
      <c r="L81" s="58">
        <v>5368.48</v>
      </c>
      <c r="M81" s="61">
        <v>25</v>
      </c>
      <c r="N81" s="58">
        <f t="shared" si="7"/>
        <v>9530.48</v>
      </c>
      <c r="O81" s="58">
        <f t="shared" si="3"/>
        <v>60469.520000000004</v>
      </c>
    </row>
    <row r="82" spans="1:15" s="6" customFormat="1" ht="105" customHeight="1">
      <c r="A82" s="53">
        <v>69</v>
      </c>
      <c r="B82" s="75" t="s">
        <v>220</v>
      </c>
      <c r="C82" s="54" t="s">
        <v>173</v>
      </c>
      <c r="D82" s="54" t="s">
        <v>47</v>
      </c>
      <c r="E82" s="54" t="s">
        <v>19</v>
      </c>
      <c r="F82" s="55" t="s">
        <v>122</v>
      </c>
      <c r="G82" s="63">
        <v>44743</v>
      </c>
      <c r="H82" s="63">
        <v>44896</v>
      </c>
      <c r="I82" s="57">
        <v>70000</v>
      </c>
      <c r="J82" s="58">
        <f t="shared" si="5"/>
        <v>2009</v>
      </c>
      <c r="K82" s="64">
        <f t="shared" si="6"/>
        <v>2128</v>
      </c>
      <c r="L82" s="58">
        <v>5368.48</v>
      </c>
      <c r="M82" s="61">
        <v>25</v>
      </c>
      <c r="N82" s="58">
        <f t="shared" si="7"/>
        <v>9530.48</v>
      </c>
      <c r="O82" s="58">
        <f t="shared" si="3"/>
        <v>60469.520000000004</v>
      </c>
    </row>
    <row r="83" spans="1:15" s="6" customFormat="1" ht="105" customHeight="1">
      <c r="A83" s="53">
        <v>70</v>
      </c>
      <c r="B83" s="72" t="s">
        <v>291</v>
      </c>
      <c r="C83" s="73" t="s">
        <v>173</v>
      </c>
      <c r="D83" s="54" t="s">
        <v>47</v>
      </c>
      <c r="E83" s="54" t="s">
        <v>19</v>
      </c>
      <c r="F83" s="55" t="s">
        <v>122</v>
      </c>
      <c r="G83" s="63">
        <v>44805</v>
      </c>
      <c r="H83" s="63">
        <v>44986</v>
      </c>
      <c r="I83" s="57">
        <v>65000</v>
      </c>
      <c r="J83" s="58">
        <f t="shared" si="5"/>
        <v>1865.5</v>
      </c>
      <c r="K83" s="59">
        <f t="shared" si="6"/>
        <v>1976</v>
      </c>
      <c r="L83" s="58">
        <v>4427.58</v>
      </c>
      <c r="M83" s="61">
        <v>25</v>
      </c>
      <c r="N83" s="58">
        <f t="shared" si="7"/>
        <v>8294.08</v>
      </c>
      <c r="O83" s="58">
        <f t="shared" si="3"/>
        <v>56705.919999999998</v>
      </c>
    </row>
    <row r="84" spans="1:15" s="6" customFormat="1" ht="105" customHeight="1">
      <c r="A84" s="53">
        <v>71</v>
      </c>
      <c r="B84" s="66" t="s">
        <v>223</v>
      </c>
      <c r="C84" s="54" t="s">
        <v>173</v>
      </c>
      <c r="D84" s="54" t="s">
        <v>47</v>
      </c>
      <c r="E84" s="54" t="s">
        <v>19</v>
      </c>
      <c r="F84" s="55" t="s">
        <v>122</v>
      </c>
      <c r="G84" s="63">
        <v>44743</v>
      </c>
      <c r="H84" s="63">
        <v>44896</v>
      </c>
      <c r="I84" s="57">
        <v>90000</v>
      </c>
      <c r="J84" s="58">
        <f t="shared" si="5"/>
        <v>2583</v>
      </c>
      <c r="K84" s="64">
        <f t="shared" si="6"/>
        <v>2736</v>
      </c>
      <c r="L84" s="58">
        <v>9753.1200000000008</v>
      </c>
      <c r="M84" s="61">
        <v>25</v>
      </c>
      <c r="N84" s="58">
        <f t="shared" si="7"/>
        <v>15097.12</v>
      </c>
      <c r="O84" s="58">
        <f t="shared" si="3"/>
        <v>74902.880000000005</v>
      </c>
    </row>
    <row r="85" spans="1:15" s="6" customFormat="1" ht="105" customHeight="1">
      <c r="A85" s="53">
        <v>72</v>
      </c>
      <c r="B85" s="54" t="s">
        <v>222</v>
      </c>
      <c r="C85" s="54" t="s">
        <v>173</v>
      </c>
      <c r="D85" s="54" t="s">
        <v>47</v>
      </c>
      <c r="E85" s="54" t="s">
        <v>19</v>
      </c>
      <c r="F85" s="55" t="s">
        <v>122</v>
      </c>
      <c r="G85" s="63">
        <v>44743</v>
      </c>
      <c r="H85" s="63">
        <v>44896</v>
      </c>
      <c r="I85" s="57">
        <v>70000</v>
      </c>
      <c r="J85" s="58">
        <f t="shared" si="5"/>
        <v>2009</v>
      </c>
      <c r="K85" s="64">
        <f t="shared" si="6"/>
        <v>2128</v>
      </c>
      <c r="L85" s="58">
        <v>5368.48</v>
      </c>
      <c r="M85" s="61">
        <v>25</v>
      </c>
      <c r="N85" s="58">
        <f t="shared" si="7"/>
        <v>9530.48</v>
      </c>
      <c r="O85" s="58">
        <f t="shared" si="3"/>
        <v>60469.520000000004</v>
      </c>
    </row>
    <row r="86" spans="1:15" s="6" customFormat="1" ht="105" customHeight="1">
      <c r="A86" s="53">
        <v>73</v>
      </c>
      <c r="B86" s="54" t="s">
        <v>221</v>
      </c>
      <c r="C86" s="54" t="s">
        <v>173</v>
      </c>
      <c r="D86" s="54" t="s">
        <v>192</v>
      </c>
      <c r="E86" s="54" t="s">
        <v>19</v>
      </c>
      <c r="F86" s="55" t="s">
        <v>122</v>
      </c>
      <c r="G86" s="63">
        <v>44743</v>
      </c>
      <c r="H86" s="63">
        <v>44896</v>
      </c>
      <c r="I86" s="57">
        <v>45000</v>
      </c>
      <c r="J86" s="58">
        <f t="shared" si="5"/>
        <v>1291.5</v>
      </c>
      <c r="K86" s="64">
        <f t="shared" si="6"/>
        <v>1368</v>
      </c>
      <c r="L86" s="58">
        <v>1148.33</v>
      </c>
      <c r="M86" s="61">
        <v>25</v>
      </c>
      <c r="N86" s="58">
        <f t="shared" si="7"/>
        <v>3832.83</v>
      </c>
      <c r="O86" s="58">
        <f t="shared" si="3"/>
        <v>41167.17</v>
      </c>
    </row>
    <row r="87" spans="1:15" s="6" customFormat="1" ht="105" customHeight="1">
      <c r="A87" s="53">
        <v>74</v>
      </c>
      <c r="B87" s="54" t="s">
        <v>225</v>
      </c>
      <c r="C87" s="54" t="s">
        <v>173</v>
      </c>
      <c r="D87" s="54" t="s">
        <v>47</v>
      </c>
      <c r="E87" s="54" t="s">
        <v>19</v>
      </c>
      <c r="F87" s="55" t="s">
        <v>122</v>
      </c>
      <c r="G87" s="63">
        <v>44743</v>
      </c>
      <c r="H87" s="63">
        <v>44896</v>
      </c>
      <c r="I87" s="57">
        <v>60000</v>
      </c>
      <c r="J87" s="58">
        <f t="shared" si="5"/>
        <v>1722</v>
      </c>
      <c r="K87" s="64">
        <f t="shared" si="6"/>
        <v>1824</v>
      </c>
      <c r="L87" s="58">
        <v>3486.68</v>
      </c>
      <c r="M87" s="61">
        <v>25</v>
      </c>
      <c r="N87" s="58">
        <f t="shared" si="7"/>
        <v>7057.68</v>
      </c>
      <c r="O87" s="58">
        <f t="shared" si="3"/>
        <v>52942.32</v>
      </c>
    </row>
    <row r="88" spans="1:15" s="6" customFormat="1" ht="105" customHeight="1">
      <c r="A88" s="53">
        <v>75</v>
      </c>
      <c r="B88" s="54" t="s">
        <v>227</v>
      </c>
      <c r="C88" s="54" t="s">
        <v>173</v>
      </c>
      <c r="D88" s="54" t="s">
        <v>47</v>
      </c>
      <c r="E88" s="54" t="s">
        <v>19</v>
      </c>
      <c r="F88" s="55" t="s">
        <v>122</v>
      </c>
      <c r="G88" s="63">
        <v>44743</v>
      </c>
      <c r="H88" s="63">
        <v>44896</v>
      </c>
      <c r="I88" s="57">
        <v>60000</v>
      </c>
      <c r="J88" s="58">
        <f t="shared" si="5"/>
        <v>1722</v>
      </c>
      <c r="K88" s="64">
        <f t="shared" si="6"/>
        <v>1824</v>
      </c>
      <c r="L88" s="58">
        <v>3486.68</v>
      </c>
      <c r="M88" s="61">
        <v>25</v>
      </c>
      <c r="N88" s="58">
        <f t="shared" si="7"/>
        <v>7057.68</v>
      </c>
      <c r="O88" s="58">
        <f t="shared" si="3"/>
        <v>52942.32</v>
      </c>
    </row>
    <row r="89" spans="1:15" s="6" customFormat="1" ht="105" customHeight="1">
      <c r="A89" s="53">
        <v>76</v>
      </c>
      <c r="B89" s="54" t="s">
        <v>272</v>
      </c>
      <c r="C89" s="54" t="s">
        <v>173</v>
      </c>
      <c r="D89" s="54" t="s">
        <v>42</v>
      </c>
      <c r="E89" s="54" t="s">
        <v>19</v>
      </c>
      <c r="F89" s="55" t="s">
        <v>122</v>
      </c>
      <c r="G89" s="63">
        <v>44774</v>
      </c>
      <c r="H89" s="63">
        <v>44927</v>
      </c>
      <c r="I89" s="57">
        <v>40000</v>
      </c>
      <c r="J89" s="58">
        <f t="shared" si="5"/>
        <v>1148</v>
      </c>
      <c r="K89" s="64">
        <f t="shared" si="6"/>
        <v>1216</v>
      </c>
      <c r="L89" s="58">
        <v>442.65</v>
      </c>
      <c r="M89" s="61">
        <v>25</v>
      </c>
      <c r="N89" s="58">
        <f t="shared" si="7"/>
        <v>2831.65</v>
      </c>
      <c r="O89" s="58">
        <f t="shared" si="3"/>
        <v>37168.35</v>
      </c>
    </row>
    <row r="90" spans="1:15" s="6" customFormat="1" ht="129.75" customHeight="1">
      <c r="A90" s="53">
        <v>77</v>
      </c>
      <c r="B90" s="75" t="s">
        <v>36</v>
      </c>
      <c r="C90" s="54" t="s">
        <v>150</v>
      </c>
      <c r="D90" s="54" t="s">
        <v>188</v>
      </c>
      <c r="E90" s="54" t="s">
        <v>19</v>
      </c>
      <c r="F90" s="55" t="s">
        <v>122</v>
      </c>
      <c r="G90" s="62">
        <v>44786</v>
      </c>
      <c r="H90" s="62">
        <v>44939</v>
      </c>
      <c r="I90" s="57">
        <v>130000</v>
      </c>
      <c r="J90" s="58">
        <f t="shared" si="0"/>
        <v>3731</v>
      </c>
      <c r="K90" s="64">
        <f t="shared" si="4"/>
        <v>3952</v>
      </c>
      <c r="L90" s="58">
        <v>19162.12</v>
      </c>
      <c r="M90" s="61">
        <v>25</v>
      </c>
      <c r="N90" s="58">
        <f t="shared" si="7"/>
        <v>26870.12</v>
      </c>
      <c r="O90" s="58">
        <f t="shared" si="3"/>
        <v>103129.88</v>
      </c>
    </row>
    <row r="91" spans="1:15" s="6" customFormat="1" ht="134.25" customHeight="1">
      <c r="A91" s="53">
        <v>78</v>
      </c>
      <c r="B91" s="72" t="s">
        <v>300</v>
      </c>
      <c r="C91" s="73" t="s">
        <v>150</v>
      </c>
      <c r="D91" s="54" t="s">
        <v>289</v>
      </c>
      <c r="E91" s="54" t="s">
        <v>19</v>
      </c>
      <c r="F91" s="55" t="s">
        <v>122</v>
      </c>
      <c r="G91" s="63">
        <v>44743</v>
      </c>
      <c r="H91" s="63">
        <v>44896</v>
      </c>
      <c r="I91" s="57">
        <v>100000</v>
      </c>
      <c r="J91" s="58">
        <f t="shared" si="0"/>
        <v>2870</v>
      </c>
      <c r="K91" s="59">
        <f t="shared" si="4"/>
        <v>3040</v>
      </c>
      <c r="L91" s="58">
        <v>12105.37</v>
      </c>
      <c r="M91" s="61">
        <v>25</v>
      </c>
      <c r="N91" s="58">
        <f t="shared" si="7"/>
        <v>18040.370000000003</v>
      </c>
      <c r="O91" s="58">
        <f t="shared" si="3"/>
        <v>81959.63</v>
      </c>
    </row>
    <row r="92" spans="1:15" s="6" customFormat="1" ht="102" customHeight="1">
      <c r="A92" s="53">
        <v>79</v>
      </c>
      <c r="B92" s="66" t="s">
        <v>58</v>
      </c>
      <c r="C92" s="54" t="s">
        <v>150</v>
      </c>
      <c r="D92" s="54" t="s">
        <v>176</v>
      </c>
      <c r="E92" s="54" t="s">
        <v>19</v>
      </c>
      <c r="F92" s="55" t="s">
        <v>122</v>
      </c>
      <c r="G92" s="62">
        <v>44682</v>
      </c>
      <c r="H92" s="62">
        <v>44866</v>
      </c>
      <c r="I92" s="57">
        <v>130000</v>
      </c>
      <c r="J92" s="58">
        <f t="shared" si="0"/>
        <v>3731</v>
      </c>
      <c r="K92" s="64">
        <f t="shared" si="4"/>
        <v>3952</v>
      </c>
      <c r="L92" s="58">
        <v>19162.12</v>
      </c>
      <c r="M92" s="61">
        <v>25</v>
      </c>
      <c r="N92" s="58">
        <f t="shared" si="7"/>
        <v>26870.12</v>
      </c>
      <c r="O92" s="58">
        <f t="shared" si="3"/>
        <v>103129.88</v>
      </c>
    </row>
    <row r="93" spans="1:15" s="6" customFormat="1" ht="101.25" customHeight="1">
      <c r="A93" s="53">
        <v>80</v>
      </c>
      <c r="B93" s="54" t="s">
        <v>40</v>
      </c>
      <c r="C93" s="54" t="s">
        <v>150</v>
      </c>
      <c r="D93" s="54" t="s">
        <v>163</v>
      </c>
      <c r="E93" s="54" t="s">
        <v>19</v>
      </c>
      <c r="F93" s="55" t="s">
        <v>122</v>
      </c>
      <c r="G93" s="62">
        <v>44790</v>
      </c>
      <c r="H93" s="62">
        <v>44943</v>
      </c>
      <c r="I93" s="57">
        <v>110000</v>
      </c>
      <c r="J93" s="58">
        <f t="shared" ref="J93:J131" si="8">+I93*2.87%</f>
        <v>3157</v>
      </c>
      <c r="K93" s="64">
        <f t="shared" si="4"/>
        <v>3344</v>
      </c>
      <c r="L93" s="58">
        <v>14457.62</v>
      </c>
      <c r="M93" s="61">
        <v>25</v>
      </c>
      <c r="N93" s="58">
        <f t="shared" si="7"/>
        <v>20983.620000000003</v>
      </c>
      <c r="O93" s="58">
        <f t="shared" si="3"/>
        <v>89016.38</v>
      </c>
    </row>
    <row r="94" spans="1:15" s="130" customFormat="1" ht="84.75" customHeight="1">
      <c r="A94" s="124">
        <v>81</v>
      </c>
      <c r="B94" s="125" t="s">
        <v>52</v>
      </c>
      <c r="C94" s="125" t="s">
        <v>150</v>
      </c>
      <c r="D94" s="125" t="s">
        <v>53</v>
      </c>
      <c r="E94" s="125" t="s">
        <v>19</v>
      </c>
      <c r="F94" s="126" t="s">
        <v>122</v>
      </c>
      <c r="G94" s="127">
        <v>44785</v>
      </c>
      <c r="H94" s="127">
        <v>44938</v>
      </c>
      <c r="I94" s="133">
        <v>50000</v>
      </c>
      <c r="J94" s="129">
        <f t="shared" si="8"/>
        <v>1435</v>
      </c>
      <c r="K94" s="128">
        <f t="shared" si="4"/>
        <v>1520</v>
      </c>
      <c r="L94" s="129">
        <v>1854</v>
      </c>
      <c r="M94" s="129">
        <v>25</v>
      </c>
      <c r="N94" s="129">
        <f t="shared" si="7"/>
        <v>4834</v>
      </c>
      <c r="O94" s="129">
        <f t="shared" si="3"/>
        <v>45166</v>
      </c>
    </row>
    <row r="95" spans="1:15" s="17" customFormat="1" ht="84.75" customHeight="1">
      <c r="A95" s="53">
        <v>82</v>
      </c>
      <c r="B95" s="68" t="s">
        <v>64</v>
      </c>
      <c r="C95" s="68" t="s">
        <v>150</v>
      </c>
      <c r="D95" s="68" t="s">
        <v>53</v>
      </c>
      <c r="E95" s="68" t="s">
        <v>19</v>
      </c>
      <c r="F95" s="69" t="s">
        <v>122</v>
      </c>
      <c r="G95" s="70">
        <v>44682</v>
      </c>
      <c r="H95" s="70">
        <v>44866</v>
      </c>
      <c r="I95" s="64">
        <v>40000</v>
      </c>
      <c r="J95" s="61">
        <f t="shared" si="8"/>
        <v>1148</v>
      </c>
      <c r="K95" s="64">
        <f t="shared" si="4"/>
        <v>1216</v>
      </c>
      <c r="L95" s="58">
        <v>442.65</v>
      </c>
      <c r="M95" s="61">
        <v>1962</v>
      </c>
      <c r="N95" s="61">
        <f t="shared" si="7"/>
        <v>4768.6499999999996</v>
      </c>
      <c r="O95" s="61">
        <f t="shared" si="3"/>
        <v>35231.35</v>
      </c>
    </row>
    <row r="96" spans="1:15" s="6" customFormat="1" ht="84.75" customHeight="1">
      <c r="A96" s="53">
        <v>83</v>
      </c>
      <c r="B96" s="54" t="s">
        <v>137</v>
      </c>
      <c r="C96" s="54" t="s">
        <v>150</v>
      </c>
      <c r="D96" s="54" t="s">
        <v>53</v>
      </c>
      <c r="E96" s="54" t="s">
        <v>19</v>
      </c>
      <c r="F96" s="55" t="s">
        <v>122</v>
      </c>
      <c r="G96" s="62">
        <v>44693</v>
      </c>
      <c r="H96" s="62">
        <v>44877</v>
      </c>
      <c r="I96" s="59">
        <v>40000</v>
      </c>
      <c r="J96" s="58">
        <f t="shared" si="8"/>
        <v>1148</v>
      </c>
      <c r="K96" s="59">
        <f t="shared" si="4"/>
        <v>1216</v>
      </c>
      <c r="L96" s="58">
        <v>442.65</v>
      </c>
      <c r="M96" s="61">
        <v>25</v>
      </c>
      <c r="N96" s="58">
        <f t="shared" si="7"/>
        <v>2831.65</v>
      </c>
      <c r="O96" s="58">
        <f t="shared" si="3"/>
        <v>37168.35</v>
      </c>
    </row>
    <row r="97" spans="1:15" s="6" customFormat="1" ht="84.75" customHeight="1">
      <c r="A97" s="53">
        <v>84</v>
      </c>
      <c r="B97" s="54" t="s">
        <v>99</v>
      </c>
      <c r="C97" s="54" t="s">
        <v>150</v>
      </c>
      <c r="D97" s="54" t="s">
        <v>53</v>
      </c>
      <c r="E97" s="54" t="s">
        <v>19</v>
      </c>
      <c r="F97" s="55" t="s">
        <v>122</v>
      </c>
      <c r="G97" s="62">
        <v>44562</v>
      </c>
      <c r="H97" s="62">
        <v>44927</v>
      </c>
      <c r="I97" s="59">
        <v>40000</v>
      </c>
      <c r="J97" s="58">
        <f t="shared" si="8"/>
        <v>1148</v>
      </c>
      <c r="K97" s="59">
        <f t="shared" si="4"/>
        <v>1216</v>
      </c>
      <c r="L97" s="58">
        <v>240.13</v>
      </c>
      <c r="M97" s="61">
        <v>1375.12</v>
      </c>
      <c r="N97" s="58">
        <f t="shared" si="7"/>
        <v>3979.25</v>
      </c>
      <c r="O97" s="58">
        <f t="shared" si="3"/>
        <v>36020.75</v>
      </c>
    </row>
    <row r="98" spans="1:15" s="6" customFormat="1" ht="61.5" customHeight="1">
      <c r="A98" s="53">
        <v>85</v>
      </c>
      <c r="B98" s="54" t="s">
        <v>100</v>
      </c>
      <c r="C98" s="54" t="s">
        <v>150</v>
      </c>
      <c r="D98" s="54" t="s">
        <v>53</v>
      </c>
      <c r="E98" s="54" t="s">
        <v>19</v>
      </c>
      <c r="F98" s="55" t="s">
        <v>122</v>
      </c>
      <c r="G98" s="62">
        <v>44774</v>
      </c>
      <c r="H98" s="62">
        <v>44927</v>
      </c>
      <c r="I98" s="59">
        <v>40000</v>
      </c>
      <c r="J98" s="58">
        <f t="shared" si="8"/>
        <v>1148</v>
      </c>
      <c r="K98" s="64">
        <f t="shared" si="4"/>
        <v>1216</v>
      </c>
      <c r="L98" s="58">
        <v>442.65</v>
      </c>
      <c r="M98" s="61">
        <v>25</v>
      </c>
      <c r="N98" s="58">
        <f t="shared" si="7"/>
        <v>2831.65</v>
      </c>
      <c r="O98" s="58">
        <f t="shared" si="3"/>
        <v>37168.35</v>
      </c>
    </row>
    <row r="99" spans="1:15" s="6" customFormat="1" ht="84.75" customHeight="1">
      <c r="A99" s="53">
        <v>86</v>
      </c>
      <c r="B99" s="54" t="s">
        <v>259</v>
      </c>
      <c r="C99" s="54" t="s">
        <v>150</v>
      </c>
      <c r="D99" s="54" t="s">
        <v>53</v>
      </c>
      <c r="E99" s="54" t="s">
        <v>19</v>
      </c>
      <c r="F99" s="55" t="s">
        <v>122</v>
      </c>
      <c r="G99" s="62">
        <v>44743</v>
      </c>
      <c r="H99" s="62">
        <v>44927</v>
      </c>
      <c r="I99" s="59">
        <v>45000</v>
      </c>
      <c r="J99" s="58">
        <f t="shared" si="8"/>
        <v>1291.5</v>
      </c>
      <c r="K99" s="64">
        <f t="shared" si="4"/>
        <v>1368</v>
      </c>
      <c r="L99" s="58">
        <v>1148.33</v>
      </c>
      <c r="M99" s="61">
        <v>25</v>
      </c>
      <c r="N99" s="58">
        <f t="shared" si="7"/>
        <v>3832.83</v>
      </c>
      <c r="O99" s="58">
        <f t="shared" si="3"/>
        <v>41167.17</v>
      </c>
    </row>
    <row r="100" spans="1:15" s="6" customFormat="1" ht="84.75" customHeight="1">
      <c r="A100" s="53">
        <v>87</v>
      </c>
      <c r="B100" s="54" t="s">
        <v>261</v>
      </c>
      <c r="C100" s="54" t="s">
        <v>150</v>
      </c>
      <c r="D100" s="54" t="s">
        <v>53</v>
      </c>
      <c r="E100" s="54" t="s">
        <v>19</v>
      </c>
      <c r="F100" s="55" t="s">
        <v>122</v>
      </c>
      <c r="G100" s="63">
        <v>44743</v>
      </c>
      <c r="H100" s="63">
        <v>44896</v>
      </c>
      <c r="I100" s="59">
        <v>45000</v>
      </c>
      <c r="J100" s="58">
        <f t="shared" si="8"/>
        <v>1291.5</v>
      </c>
      <c r="K100" s="64">
        <f t="shared" si="4"/>
        <v>1368</v>
      </c>
      <c r="L100" s="58">
        <v>1148.33</v>
      </c>
      <c r="M100" s="61">
        <v>25</v>
      </c>
      <c r="N100" s="58">
        <f t="shared" si="7"/>
        <v>3832.83</v>
      </c>
      <c r="O100" s="58">
        <f t="shared" si="3"/>
        <v>41167.17</v>
      </c>
    </row>
    <row r="101" spans="1:15" s="6" customFormat="1" ht="86.25" customHeight="1">
      <c r="A101" s="53">
        <v>88</v>
      </c>
      <c r="B101" s="54" t="s">
        <v>262</v>
      </c>
      <c r="C101" s="54" t="s">
        <v>150</v>
      </c>
      <c r="D101" s="54" t="s">
        <v>53</v>
      </c>
      <c r="E101" s="54" t="s">
        <v>19</v>
      </c>
      <c r="F101" s="55" t="s">
        <v>122</v>
      </c>
      <c r="G101" s="62">
        <v>44682</v>
      </c>
      <c r="H101" s="62">
        <v>44866</v>
      </c>
      <c r="I101" s="59">
        <v>45000</v>
      </c>
      <c r="J101" s="58">
        <f t="shared" si="8"/>
        <v>1291.5</v>
      </c>
      <c r="K101" s="64">
        <f t="shared" si="4"/>
        <v>1368</v>
      </c>
      <c r="L101" s="58">
        <v>1148.33</v>
      </c>
      <c r="M101" s="61">
        <v>25</v>
      </c>
      <c r="N101" s="58">
        <f t="shared" si="7"/>
        <v>3832.83</v>
      </c>
      <c r="O101" s="58">
        <f t="shared" si="3"/>
        <v>41167.17</v>
      </c>
    </row>
    <row r="102" spans="1:15" s="130" customFormat="1" ht="93.75" customHeight="1">
      <c r="A102" s="124">
        <v>89</v>
      </c>
      <c r="B102" s="125" t="s">
        <v>25</v>
      </c>
      <c r="C102" s="125" t="s">
        <v>150</v>
      </c>
      <c r="D102" s="125" t="s">
        <v>23</v>
      </c>
      <c r="E102" s="125" t="s">
        <v>19</v>
      </c>
      <c r="F102" s="126" t="s">
        <v>122</v>
      </c>
      <c r="G102" s="127">
        <v>44727</v>
      </c>
      <c r="H102" s="127">
        <v>44910</v>
      </c>
      <c r="I102" s="133">
        <v>50000</v>
      </c>
      <c r="J102" s="129">
        <f t="shared" si="8"/>
        <v>1435</v>
      </c>
      <c r="K102" s="128">
        <f t="shared" si="4"/>
        <v>1520</v>
      </c>
      <c r="L102" s="129">
        <v>1854</v>
      </c>
      <c r="M102" s="129">
        <v>25</v>
      </c>
      <c r="N102" s="129">
        <f t="shared" si="7"/>
        <v>4834</v>
      </c>
      <c r="O102" s="129">
        <f t="shared" si="3"/>
        <v>45166</v>
      </c>
    </row>
    <row r="103" spans="1:15" s="130" customFormat="1" ht="71.25" customHeight="1">
      <c r="A103" s="124">
        <v>90</v>
      </c>
      <c r="B103" s="125" t="s">
        <v>144</v>
      </c>
      <c r="C103" s="125" t="s">
        <v>150</v>
      </c>
      <c r="D103" s="125" t="s">
        <v>23</v>
      </c>
      <c r="E103" s="125" t="s">
        <v>19</v>
      </c>
      <c r="F103" s="126" t="s">
        <v>121</v>
      </c>
      <c r="G103" s="134">
        <v>44713</v>
      </c>
      <c r="H103" s="134">
        <v>44896</v>
      </c>
      <c r="I103" s="133">
        <v>40000</v>
      </c>
      <c r="J103" s="129">
        <f t="shared" si="8"/>
        <v>1148</v>
      </c>
      <c r="K103" s="128">
        <f t="shared" si="4"/>
        <v>1216</v>
      </c>
      <c r="L103" s="129">
        <v>442.65</v>
      </c>
      <c r="M103" s="129">
        <v>25</v>
      </c>
      <c r="N103" s="129">
        <f t="shared" si="7"/>
        <v>2831.65</v>
      </c>
      <c r="O103" s="129">
        <f t="shared" si="3"/>
        <v>37168.35</v>
      </c>
    </row>
    <row r="104" spans="1:15" s="130" customFormat="1" ht="73.5" customHeight="1">
      <c r="A104" s="124">
        <v>91</v>
      </c>
      <c r="B104" s="125" t="s">
        <v>26</v>
      </c>
      <c r="C104" s="125" t="s">
        <v>150</v>
      </c>
      <c r="D104" s="125" t="s">
        <v>23</v>
      </c>
      <c r="E104" s="125" t="s">
        <v>19</v>
      </c>
      <c r="F104" s="126" t="s">
        <v>122</v>
      </c>
      <c r="G104" s="131">
        <v>44774</v>
      </c>
      <c r="H104" s="134">
        <v>44927</v>
      </c>
      <c r="I104" s="133">
        <v>50000</v>
      </c>
      <c r="J104" s="129">
        <f t="shared" si="8"/>
        <v>1435</v>
      </c>
      <c r="K104" s="128">
        <f t="shared" si="4"/>
        <v>1520</v>
      </c>
      <c r="L104" s="129">
        <v>1854</v>
      </c>
      <c r="M104" s="129">
        <v>25</v>
      </c>
      <c r="N104" s="129">
        <f t="shared" si="7"/>
        <v>4834</v>
      </c>
      <c r="O104" s="129">
        <f t="shared" si="3"/>
        <v>45166</v>
      </c>
    </row>
    <row r="105" spans="1:15" s="6" customFormat="1" ht="67.5" customHeight="1">
      <c r="A105" s="53">
        <v>92</v>
      </c>
      <c r="B105" s="54" t="s">
        <v>98</v>
      </c>
      <c r="C105" s="54" t="s">
        <v>150</v>
      </c>
      <c r="D105" s="54" t="s">
        <v>51</v>
      </c>
      <c r="E105" s="54" t="s">
        <v>19</v>
      </c>
      <c r="F105" s="55" t="s">
        <v>122</v>
      </c>
      <c r="G105" s="62">
        <v>44774</v>
      </c>
      <c r="H105" s="56">
        <v>44927</v>
      </c>
      <c r="I105" s="59">
        <v>60000</v>
      </c>
      <c r="J105" s="58">
        <f t="shared" si="8"/>
        <v>1722</v>
      </c>
      <c r="K105" s="64">
        <f t="shared" si="4"/>
        <v>1824</v>
      </c>
      <c r="L105" s="58">
        <v>3486.68</v>
      </c>
      <c r="M105" s="61">
        <v>25</v>
      </c>
      <c r="N105" s="58">
        <f t="shared" si="7"/>
        <v>7057.68</v>
      </c>
      <c r="O105" s="58">
        <f t="shared" si="3"/>
        <v>52942.32</v>
      </c>
    </row>
    <row r="106" spans="1:15" s="5" customFormat="1" ht="80.25" customHeight="1">
      <c r="A106" s="53">
        <v>93</v>
      </c>
      <c r="B106" s="54" t="s">
        <v>15</v>
      </c>
      <c r="C106" s="54" t="s">
        <v>150</v>
      </c>
      <c r="D106" s="54" t="s">
        <v>151</v>
      </c>
      <c r="E106" s="54" t="s">
        <v>19</v>
      </c>
      <c r="F106" s="53" t="s">
        <v>122</v>
      </c>
      <c r="G106" s="56">
        <v>44772</v>
      </c>
      <c r="H106" s="56">
        <v>44925</v>
      </c>
      <c r="I106" s="57">
        <v>40000</v>
      </c>
      <c r="J106" s="58">
        <f t="shared" si="8"/>
        <v>1148</v>
      </c>
      <c r="K106" s="64">
        <f t="shared" si="4"/>
        <v>1216</v>
      </c>
      <c r="L106" s="58">
        <v>442.65</v>
      </c>
      <c r="M106" s="61">
        <v>25</v>
      </c>
      <c r="N106" s="58">
        <f t="shared" si="7"/>
        <v>2831.65</v>
      </c>
      <c r="O106" s="58">
        <f t="shared" si="3"/>
        <v>37168.35</v>
      </c>
    </row>
    <row r="107" spans="1:15" s="6" customFormat="1" ht="126" customHeight="1">
      <c r="A107" s="53">
        <v>94</v>
      </c>
      <c r="B107" s="54" t="s">
        <v>162</v>
      </c>
      <c r="C107" s="54" t="s">
        <v>150</v>
      </c>
      <c r="D107" s="54" t="s">
        <v>68</v>
      </c>
      <c r="E107" s="54" t="s">
        <v>19</v>
      </c>
      <c r="F107" s="55" t="s">
        <v>122</v>
      </c>
      <c r="G107" s="62">
        <v>44790</v>
      </c>
      <c r="H107" s="62">
        <v>44943</v>
      </c>
      <c r="I107" s="57">
        <v>80000</v>
      </c>
      <c r="J107" s="58">
        <f t="shared" si="8"/>
        <v>2296</v>
      </c>
      <c r="K107" s="59">
        <f t="shared" si="4"/>
        <v>2432</v>
      </c>
      <c r="L107" s="58">
        <v>7400.87</v>
      </c>
      <c r="M107" s="61">
        <v>25</v>
      </c>
      <c r="N107" s="58">
        <f t="shared" si="7"/>
        <v>12153.869999999999</v>
      </c>
      <c r="O107" s="58">
        <f t="shared" si="3"/>
        <v>67846.13</v>
      </c>
    </row>
    <row r="108" spans="1:15" s="6" customFormat="1" ht="126" customHeight="1">
      <c r="A108" s="53">
        <v>95</v>
      </c>
      <c r="B108" s="54" t="s">
        <v>87</v>
      </c>
      <c r="C108" s="54" t="s">
        <v>150</v>
      </c>
      <c r="D108" s="54" t="s">
        <v>68</v>
      </c>
      <c r="E108" s="54" t="s">
        <v>19</v>
      </c>
      <c r="F108" s="55" t="s">
        <v>122</v>
      </c>
      <c r="G108" s="62">
        <v>44774</v>
      </c>
      <c r="H108" s="56">
        <v>44927</v>
      </c>
      <c r="I108" s="59">
        <v>70000</v>
      </c>
      <c r="J108" s="58">
        <f t="shared" si="8"/>
        <v>2009</v>
      </c>
      <c r="K108" s="64">
        <f t="shared" si="4"/>
        <v>2128</v>
      </c>
      <c r="L108" s="58">
        <v>5368.48</v>
      </c>
      <c r="M108" s="61">
        <v>25</v>
      </c>
      <c r="N108" s="58">
        <f t="shared" si="7"/>
        <v>9530.48</v>
      </c>
      <c r="O108" s="58">
        <f t="shared" si="3"/>
        <v>60469.520000000004</v>
      </c>
    </row>
    <row r="109" spans="1:15" s="6" customFormat="1" ht="126" customHeight="1">
      <c r="A109" s="53">
        <v>96</v>
      </c>
      <c r="B109" s="54" t="s">
        <v>88</v>
      </c>
      <c r="C109" s="54" t="s">
        <v>150</v>
      </c>
      <c r="D109" s="54" t="s">
        <v>68</v>
      </c>
      <c r="E109" s="54" t="s">
        <v>19</v>
      </c>
      <c r="F109" s="55" t="s">
        <v>122</v>
      </c>
      <c r="G109" s="62">
        <v>44774</v>
      </c>
      <c r="H109" s="56">
        <v>44927</v>
      </c>
      <c r="I109" s="59">
        <v>70000</v>
      </c>
      <c r="J109" s="58">
        <f t="shared" si="8"/>
        <v>2009</v>
      </c>
      <c r="K109" s="64">
        <f t="shared" si="4"/>
        <v>2128</v>
      </c>
      <c r="L109" s="58">
        <v>5368.48</v>
      </c>
      <c r="M109" s="61">
        <v>25</v>
      </c>
      <c r="N109" s="58">
        <f t="shared" si="7"/>
        <v>9530.48</v>
      </c>
      <c r="O109" s="58">
        <f t="shared" si="3"/>
        <v>60469.520000000004</v>
      </c>
    </row>
    <row r="110" spans="1:15" s="6" customFormat="1" ht="126" customHeight="1">
      <c r="A110" s="53">
        <v>97</v>
      </c>
      <c r="B110" s="54" t="s">
        <v>78</v>
      </c>
      <c r="C110" s="54" t="s">
        <v>150</v>
      </c>
      <c r="D110" s="54" t="s">
        <v>178</v>
      </c>
      <c r="E110" s="54" t="s">
        <v>19</v>
      </c>
      <c r="F110" s="55" t="s">
        <v>122</v>
      </c>
      <c r="G110" s="62">
        <v>44713</v>
      </c>
      <c r="H110" s="62">
        <v>44896</v>
      </c>
      <c r="I110" s="59">
        <v>70000</v>
      </c>
      <c r="J110" s="58">
        <f t="shared" si="8"/>
        <v>2009</v>
      </c>
      <c r="K110" s="64">
        <f t="shared" si="4"/>
        <v>2128</v>
      </c>
      <c r="L110" s="58">
        <v>5368.48</v>
      </c>
      <c r="M110" s="61">
        <v>25</v>
      </c>
      <c r="N110" s="58">
        <f t="shared" si="7"/>
        <v>9530.48</v>
      </c>
      <c r="O110" s="58">
        <f t="shared" si="3"/>
        <v>60469.520000000004</v>
      </c>
    </row>
    <row r="111" spans="1:15" s="6" customFormat="1" ht="126" customHeight="1">
      <c r="A111" s="53">
        <v>98</v>
      </c>
      <c r="B111" s="54" t="s">
        <v>50</v>
      </c>
      <c r="C111" s="54" t="s">
        <v>323</v>
      </c>
      <c r="D111" s="54" t="s">
        <v>325</v>
      </c>
      <c r="E111" s="54" t="s">
        <v>19</v>
      </c>
      <c r="F111" s="55" t="s">
        <v>122</v>
      </c>
      <c r="G111" s="63">
        <v>44660</v>
      </c>
      <c r="H111" s="63">
        <v>44843</v>
      </c>
      <c r="I111" s="57">
        <v>100000</v>
      </c>
      <c r="J111" s="58">
        <f t="shared" si="8"/>
        <v>2870</v>
      </c>
      <c r="K111" s="59">
        <f t="shared" si="4"/>
        <v>3040</v>
      </c>
      <c r="L111" s="58">
        <v>12105.37</v>
      </c>
      <c r="M111" s="61">
        <v>25</v>
      </c>
      <c r="N111" s="58">
        <f t="shared" si="7"/>
        <v>18040.370000000003</v>
      </c>
      <c r="O111" s="58">
        <f t="shared" si="3"/>
        <v>81959.63</v>
      </c>
    </row>
    <row r="112" spans="1:15" s="6" customFormat="1" ht="126" customHeight="1">
      <c r="A112" s="53">
        <v>99</v>
      </c>
      <c r="B112" s="54" t="s">
        <v>239</v>
      </c>
      <c r="C112" s="54" t="s">
        <v>150</v>
      </c>
      <c r="D112" s="54" t="s">
        <v>47</v>
      </c>
      <c r="E112" s="54" t="s">
        <v>19</v>
      </c>
      <c r="F112" s="55" t="s">
        <v>122</v>
      </c>
      <c r="G112" s="63">
        <v>44743</v>
      </c>
      <c r="H112" s="63">
        <v>44896</v>
      </c>
      <c r="I112" s="57">
        <v>70000</v>
      </c>
      <c r="J112" s="58">
        <f t="shared" si="8"/>
        <v>2009</v>
      </c>
      <c r="K112" s="59">
        <f t="shared" si="4"/>
        <v>2128</v>
      </c>
      <c r="L112" s="58">
        <v>5368.48</v>
      </c>
      <c r="M112" s="61">
        <v>25</v>
      </c>
      <c r="N112" s="58">
        <f t="shared" si="7"/>
        <v>9530.48</v>
      </c>
      <c r="O112" s="58">
        <f t="shared" si="3"/>
        <v>60469.520000000004</v>
      </c>
    </row>
    <row r="113" spans="1:15" s="6" customFormat="1" ht="126" customHeight="1">
      <c r="A113" s="53">
        <v>100</v>
      </c>
      <c r="B113" s="54" t="s">
        <v>260</v>
      </c>
      <c r="C113" s="54" t="s">
        <v>150</v>
      </c>
      <c r="D113" s="54" t="s">
        <v>47</v>
      </c>
      <c r="E113" s="54" t="s">
        <v>19</v>
      </c>
      <c r="F113" s="55" t="s">
        <v>122</v>
      </c>
      <c r="G113" s="63">
        <v>44743</v>
      </c>
      <c r="H113" s="63">
        <v>44896</v>
      </c>
      <c r="I113" s="57">
        <v>80000</v>
      </c>
      <c r="J113" s="58">
        <f t="shared" si="8"/>
        <v>2296</v>
      </c>
      <c r="K113" s="59">
        <f t="shared" si="4"/>
        <v>2432</v>
      </c>
      <c r="L113" s="58">
        <v>7400.87</v>
      </c>
      <c r="M113" s="61">
        <v>25</v>
      </c>
      <c r="N113" s="58">
        <f t="shared" si="7"/>
        <v>12153.869999999999</v>
      </c>
      <c r="O113" s="58">
        <f t="shared" si="3"/>
        <v>67846.13</v>
      </c>
    </row>
    <row r="114" spans="1:15" s="130" customFormat="1" ht="126" customHeight="1">
      <c r="A114" s="124">
        <v>101</v>
      </c>
      <c r="B114" s="125" t="s">
        <v>66</v>
      </c>
      <c r="C114" s="125" t="s">
        <v>155</v>
      </c>
      <c r="D114" s="125" t="s">
        <v>327</v>
      </c>
      <c r="E114" s="125" t="s">
        <v>19</v>
      </c>
      <c r="F114" s="126" t="s">
        <v>122</v>
      </c>
      <c r="G114" s="131">
        <v>44682</v>
      </c>
      <c r="H114" s="131">
        <v>45231</v>
      </c>
      <c r="I114" s="128">
        <v>130000</v>
      </c>
      <c r="J114" s="129">
        <f t="shared" si="8"/>
        <v>3731</v>
      </c>
      <c r="K114" s="128">
        <f t="shared" si="4"/>
        <v>3952</v>
      </c>
      <c r="L114" s="129">
        <v>19162.12</v>
      </c>
      <c r="M114" s="129">
        <v>1525</v>
      </c>
      <c r="N114" s="129">
        <f t="shared" si="7"/>
        <v>28370.12</v>
      </c>
      <c r="O114" s="129">
        <f t="shared" si="3"/>
        <v>101629.88</v>
      </c>
    </row>
    <row r="115" spans="1:15" s="6" customFormat="1" ht="126" customHeight="1">
      <c r="A115" s="53">
        <v>102</v>
      </c>
      <c r="B115" s="54" t="s">
        <v>61</v>
      </c>
      <c r="C115" s="54" t="s">
        <v>168</v>
      </c>
      <c r="D115" s="54" t="s">
        <v>175</v>
      </c>
      <c r="E115" s="54" t="s">
        <v>19</v>
      </c>
      <c r="F115" s="55" t="s">
        <v>121</v>
      </c>
      <c r="G115" s="63">
        <v>44660</v>
      </c>
      <c r="H115" s="63">
        <v>44843</v>
      </c>
      <c r="I115" s="59">
        <v>130000</v>
      </c>
      <c r="J115" s="58">
        <f t="shared" si="8"/>
        <v>3731</v>
      </c>
      <c r="K115" s="64">
        <f t="shared" si="4"/>
        <v>3952</v>
      </c>
      <c r="L115" s="58">
        <v>19162.12</v>
      </c>
      <c r="M115" s="61">
        <v>25</v>
      </c>
      <c r="N115" s="58">
        <f t="shared" si="7"/>
        <v>26870.12</v>
      </c>
      <c r="O115" s="58">
        <f t="shared" si="3"/>
        <v>103129.88</v>
      </c>
    </row>
    <row r="116" spans="1:15" s="6" customFormat="1" ht="96.75" customHeight="1">
      <c r="A116" s="53">
        <v>103</v>
      </c>
      <c r="B116" s="54" t="s">
        <v>82</v>
      </c>
      <c r="C116" s="54" t="s">
        <v>168</v>
      </c>
      <c r="D116" s="54" t="s">
        <v>195</v>
      </c>
      <c r="E116" s="54" t="s">
        <v>19</v>
      </c>
      <c r="F116" s="55" t="s">
        <v>121</v>
      </c>
      <c r="G116" s="62">
        <v>44774</v>
      </c>
      <c r="H116" s="62">
        <v>44927</v>
      </c>
      <c r="I116" s="59">
        <v>140000</v>
      </c>
      <c r="J116" s="58">
        <f t="shared" si="8"/>
        <v>4018</v>
      </c>
      <c r="K116" s="64">
        <f t="shared" si="4"/>
        <v>4256</v>
      </c>
      <c r="L116" s="58">
        <v>21514.37</v>
      </c>
      <c r="M116" s="61">
        <v>25</v>
      </c>
      <c r="N116" s="58">
        <f t="shared" si="7"/>
        <v>29813.37</v>
      </c>
      <c r="O116" s="58">
        <f t="shared" si="3"/>
        <v>110186.63</v>
      </c>
    </row>
    <row r="117" spans="1:15" s="6" customFormat="1" ht="84" customHeight="1">
      <c r="A117" s="53">
        <v>104</v>
      </c>
      <c r="B117" s="54" t="s">
        <v>35</v>
      </c>
      <c r="C117" s="54" t="s">
        <v>168</v>
      </c>
      <c r="D117" s="54" t="s">
        <v>178</v>
      </c>
      <c r="E117" s="54" t="s">
        <v>19</v>
      </c>
      <c r="F117" s="55" t="s">
        <v>122</v>
      </c>
      <c r="G117" s="62">
        <v>44789</v>
      </c>
      <c r="H117" s="62">
        <v>44942</v>
      </c>
      <c r="I117" s="57">
        <v>70000</v>
      </c>
      <c r="J117" s="58">
        <f t="shared" si="8"/>
        <v>2009</v>
      </c>
      <c r="K117" s="64">
        <f t="shared" si="4"/>
        <v>2128</v>
      </c>
      <c r="L117" s="58">
        <v>5368.48</v>
      </c>
      <c r="M117" s="61">
        <v>25</v>
      </c>
      <c r="N117" s="58">
        <f t="shared" si="7"/>
        <v>9530.48</v>
      </c>
      <c r="O117" s="58">
        <f t="shared" si="3"/>
        <v>60469.520000000004</v>
      </c>
    </row>
    <row r="118" spans="1:15" s="6" customFormat="1" ht="145.5" customHeight="1">
      <c r="A118" s="53">
        <v>105</v>
      </c>
      <c r="B118" s="54" t="s">
        <v>320</v>
      </c>
      <c r="C118" s="54" t="s">
        <v>168</v>
      </c>
      <c r="D118" s="54" t="s">
        <v>321</v>
      </c>
      <c r="E118" s="54" t="s">
        <v>19</v>
      </c>
      <c r="F118" s="55" t="s">
        <v>121</v>
      </c>
      <c r="G118" s="62">
        <v>44774</v>
      </c>
      <c r="H118" s="62">
        <v>44927</v>
      </c>
      <c r="I118" s="59">
        <v>130000</v>
      </c>
      <c r="J118" s="58">
        <f t="shared" si="8"/>
        <v>3731</v>
      </c>
      <c r="K118" s="59">
        <f t="shared" si="4"/>
        <v>3952</v>
      </c>
      <c r="L118" s="58">
        <v>19162.12</v>
      </c>
      <c r="M118" s="61">
        <v>25</v>
      </c>
      <c r="N118" s="58">
        <f t="shared" si="7"/>
        <v>26870.12</v>
      </c>
      <c r="O118" s="58">
        <f t="shared" si="3"/>
        <v>103129.88</v>
      </c>
    </row>
    <row r="119" spans="1:15" s="6" customFormat="1" ht="84" customHeight="1">
      <c r="A119" s="53">
        <v>106</v>
      </c>
      <c r="B119" s="54" t="s">
        <v>76</v>
      </c>
      <c r="C119" s="54" t="s">
        <v>168</v>
      </c>
      <c r="D119" s="54" t="s">
        <v>178</v>
      </c>
      <c r="E119" s="54" t="s">
        <v>19</v>
      </c>
      <c r="F119" s="55" t="s">
        <v>121</v>
      </c>
      <c r="G119" s="62">
        <v>44713</v>
      </c>
      <c r="H119" s="62">
        <v>44896</v>
      </c>
      <c r="I119" s="59">
        <v>60000</v>
      </c>
      <c r="J119" s="58">
        <f t="shared" si="8"/>
        <v>1722</v>
      </c>
      <c r="K119" s="64">
        <f t="shared" si="4"/>
        <v>1824</v>
      </c>
      <c r="L119" s="58">
        <v>3486.68</v>
      </c>
      <c r="M119" s="61">
        <v>25</v>
      </c>
      <c r="N119" s="58">
        <f t="shared" si="7"/>
        <v>7057.68</v>
      </c>
      <c r="O119" s="58">
        <f t="shared" si="3"/>
        <v>52942.32</v>
      </c>
    </row>
    <row r="120" spans="1:15" s="6" customFormat="1" ht="84" customHeight="1">
      <c r="A120" s="53">
        <v>107</v>
      </c>
      <c r="B120" s="54" t="s">
        <v>103</v>
      </c>
      <c r="C120" s="54" t="s">
        <v>168</v>
      </c>
      <c r="D120" s="54" t="s">
        <v>56</v>
      </c>
      <c r="E120" s="54" t="s">
        <v>19</v>
      </c>
      <c r="F120" s="55" t="s">
        <v>122</v>
      </c>
      <c r="G120" s="62">
        <v>44774</v>
      </c>
      <c r="H120" s="62">
        <v>44927</v>
      </c>
      <c r="I120" s="59">
        <v>105000</v>
      </c>
      <c r="J120" s="58">
        <f t="shared" si="8"/>
        <v>3013.5</v>
      </c>
      <c r="K120" s="64">
        <f t="shared" si="4"/>
        <v>3192</v>
      </c>
      <c r="L120" s="58">
        <v>13281.49</v>
      </c>
      <c r="M120" s="61">
        <v>25</v>
      </c>
      <c r="N120" s="58">
        <f t="shared" si="7"/>
        <v>19511.989999999998</v>
      </c>
      <c r="O120" s="58">
        <f t="shared" si="3"/>
        <v>85488.010000000009</v>
      </c>
    </row>
    <row r="121" spans="1:15" s="6" customFormat="1" ht="83.25" customHeight="1">
      <c r="A121" s="53">
        <v>108</v>
      </c>
      <c r="B121" s="54" t="s">
        <v>104</v>
      </c>
      <c r="C121" s="54" t="s">
        <v>168</v>
      </c>
      <c r="D121" s="54" t="s">
        <v>56</v>
      </c>
      <c r="E121" s="54" t="s">
        <v>19</v>
      </c>
      <c r="F121" s="55" t="s">
        <v>121</v>
      </c>
      <c r="G121" s="62">
        <v>44774</v>
      </c>
      <c r="H121" s="56">
        <v>44927</v>
      </c>
      <c r="I121" s="59">
        <v>90000</v>
      </c>
      <c r="J121" s="58">
        <f t="shared" si="8"/>
        <v>2583</v>
      </c>
      <c r="K121" s="64">
        <f t="shared" si="4"/>
        <v>2736</v>
      </c>
      <c r="L121" s="58">
        <v>9753.1200000000008</v>
      </c>
      <c r="M121" s="61">
        <v>25</v>
      </c>
      <c r="N121" s="58">
        <f t="shared" si="7"/>
        <v>15097.12</v>
      </c>
      <c r="O121" s="58">
        <f t="shared" si="3"/>
        <v>74902.880000000005</v>
      </c>
    </row>
    <row r="122" spans="1:15" s="17" customFormat="1" ht="84.75" customHeight="1">
      <c r="A122" s="53">
        <v>109</v>
      </c>
      <c r="B122" s="68" t="s">
        <v>81</v>
      </c>
      <c r="C122" s="68" t="s">
        <v>168</v>
      </c>
      <c r="D122" s="68" t="s">
        <v>47</v>
      </c>
      <c r="E122" s="68" t="s">
        <v>19</v>
      </c>
      <c r="F122" s="69" t="s">
        <v>122</v>
      </c>
      <c r="G122" s="70">
        <v>44774</v>
      </c>
      <c r="H122" s="56">
        <v>44927</v>
      </c>
      <c r="I122" s="64">
        <v>70000</v>
      </c>
      <c r="J122" s="61">
        <f t="shared" si="8"/>
        <v>2009</v>
      </c>
      <c r="K122" s="64">
        <f t="shared" si="4"/>
        <v>2128</v>
      </c>
      <c r="L122" s="58">
        <v>5098.45</v>
      </c>
      <c r="M122" s="61">
        <v>1375.12</v>
      </c>
      <c r="N122" s="61">
        <f t="shared" si="7"/>
        <v>10610.57</v>
      </c>
      <c r="O122" s="61">
        <f t="shared" si="3"/>
        <v>59389.43</v>
      </c>
    </row>
    <row r="123" spans="1:15" s="6" customFormat="1" ht="75" customHeight="1">
      <c r="A123" s="53">
        <v>110</v>
      </c>
      <c r="B123" s="54" t="s">
        <v>109</v>
      </c>
      <c r="C123" s="54" t="s">
        <v>168</v>
      </c>
      <c r="D123" s="54" t="s">
        <v>47</v>
      </c>
      <c r="E123" s="54" t="s">
        <v>19</v>
      </c>
      <c r="F123" s="55" t="s">
        <v>121</v>
      </c>
      <c r="G123" s="62">
        <v>44774</v>
      </c>
      <c r="H123" s="56">
        <v>44927</v>
      </c>
      <c r="I123" s="59">
        <v>70000</v>
      </c>
      <c r="J123" s="58">
        <f t="shared" si="8"/>
        <v>2009</v>
      </c>
      <c r="K123" s="64">
        <f t="shared" si="4"/>
        <v>2128</v>
      </c>
      <c r="L123" s="58">
        <v>5368.48</v>
      </c>
      <c r="M123" s="61">
        <v>25</v>
      </c>
      <c r="N123" s="58">
        <f t="shared" si="7"/>
        <v>9530.48</v>
      </c>
      <c r="O123" s="58">
        <f t="shared" si="3"/>
        <v>60469.520000000004</v>
      </c>
    </row>
    <row r="124" spans="1:15" s="6" customFormat="1" ht="70.5" customHeight="1">
      <c r="A124" s="53">
        <v>111</v>
      </c>
      <c r="B124" s="54" t="s">
        <v>265</v>
      </c>
      <c r="C124" s="54" t="s">
        <v>168</v>
      </c>
      <c r="D124" s="54" t="s">
        <v>47</v>
      </c>
      <c r="E124" s="54" t="s">
        <v>19</v>
      </c>
      <c r="F124" s="55" t="s">
        <v>121</v>
      </c>
      <c r="G124" s="63">
        <v>44743</v>
      </c>
      <c r="H124" s="63">
        <v>44896</v>
      </c>
      <c r="I124" s="59">
        <v>70000</v>
      </c>
      <c r="J124" s="58">
        <f t="shared" si="8"/>
        <v>2009</v>
      </c>
      <c r="K124" s="64">
        <f t="shared" si="4"/>
        <v>2128</v>
      </c>
      <c r="L124" s="58">
        <v>5368.48</v>
      </c>
      <c r="M124" s="61">
        <v>25</v>
      </c>
      <c r="N124" s="58">
        <f t="shared" si="7"/>
        <v>9530.48</v>
      </c>
      <c r="O124" s="58">
        <f t="shared" si="3"/>
        <v>60469.520000000004</v>
      </c>
    </row>
    <row r="125" spans="1:15" s="49" customFormat="1" ht="67.5" customHeight="1">
      <c r="A125" s="53">
        <v>112</v>
      </c>
      <c r="B125" s="68" t="s">
        <v>13</v>
      </c>
      <c r="C125" s="68" t="s">
        <v>168</v>
      </c>
      <c r="D125" s="68" t="s">
        <v>18</v>
      </c>
      <c r="E125" s="68" t="s">
        <v>19</v>
      </c>
      <c r="F125" s="76" t="s">
        <v>121</v>
      </c>
      <c r="G125" s="70">
        <v>44774</v>
      </c>
      <c r="H125" s="77">
        <v>44927</v>
      </c>
      <c r="I125" s="61">
        <v>60000</v>
      </c>
      <c r="J125" s="61">
        <f t="shared" si="8"/>
        <v>1722</v>
      </c>
      <c r="K125" s="64">
        <f t="shared" si="4"/>
        <v>1824</v>
      </c>
      <c r="L125" s="58">
        <v>3216.65</v>
      </c>
      <c r="M125" s="61">
        <v>1375.12</v>
      </c>
      <c r="N125" s="61">
        <f t="shared" si="7"/>
        <v>8137.7699999999995</v>
      </c>
      <c r="O125" s="61">
        <f t="shared" si="3"/>
        <v>51862.23</v>
      </c>
    </row>
    <row r="126" spans="1:15" s="6" customFormat="1" ht="75" customHeight="1">
      <c r="A126" s="53">
        <v>113</v>
      </c>
      <c r="B126" s="54" t="s">
        <v>196</v>
      </c>
      <c r="C126" s="54" t="s">
        <v>168</v>
      </c>
      <c r="D126" s="54" t="s">
        <v>135</v>
      </c>
      <c r="E126" s="54" t="s">
        <v>19</v>
      </c>
      <c r="F126" s="55" t="s">
        <v>122</v>
      </c>
      <c r="G126" s="62">
        <v>44696</v>
      </c>
      <c r="H126" s="62">
        <v>44880</v>
      </c>
      <c r="I126" s="59">
        <v>60000</v>
      </c>
      <c r="J126" s="58">
        <f t="shared" si="8"/>
        <v>1722</v>
      </c>
      <c r="K126" s="64">
        <f t="shared" si="4"/>
        <v>1824</v>
      </c>
      <c r="L126" s="58">
        <v>3486.68</v>
      </c>
      <c r="M126" s="61">
        <v>25</v>
      </c>
      <c r="N126" s="58">
        <f t="shared" si="7"/>
        <v>7057.68</v>
      </c>
      <c r="O126" s="58">
        <f t="shared" si="3"/>
        <v>52942.32</v>
      </c>
    </row>
    <row r="127" spans="1:15" s="6" customFormat="1" ht="75" customHeight="1">
      <c r="A127" s="53">
        <v>114</v>
      </c>
      <c r="B127" s="72" t="s">
        <v>292</v>
      </c>
      <c r="C127" s="73" t="s">
        <v>168</v>
      </c>
      <c r="D127" s="54" t="s">
        <v>135</v>
      </c>
      <c r="E127" s="54" t="s">
        <v>19</v>
      </c>
      <c r="F127" s="55" t="s">
        <v>122</v>
      </c>
      <c r="G127" s="62">
        <v>44805</v>
      </c>
      <c r="H127" s="62">
        <v>44986</v>
      </c>
      <c r="I127" s="59">
        <v>65000</v>
      </c>
      <c r="J127" s="58">
        <f t="shared" si="8"/>
        <v>1865.5</v>
      </c>
      <c r="K127" s="59">
        <f t="shared" si="4"/>
        <v>1976</v>
      </c>
      <c r="L127" s="58">
        <v>4427.58</v>
      </c>
      <c r="M127" s="61">
        <v>25</v>
      </c>
      <c r="N127" s="58">
        <f t="shared" si="7"/>
        <v>8294.08</v>
      </c>
      <c r="O127" s="58">
        <f t="shared" si="3"/>
        <v>56705.919999999998</v>
      </c>
    </row>
    <row r="128" spans="1:15" s="6" customFormat="1" ht="75" customHeight="1">
      <c r="A128" s="53">
        <v>115</v>
      </c>
      <c r="B128" s="72" t="s">
        <v>294</v>
      </c>
      <c r="C128" s="73" t="s">
        <v>168</v>
      </c>
      <c r="D128" s="54" t="s">
        <v>135</v>
      </c>
      <c r="E128" s="54" t="s">
        <v>19</v>
      </c>
      <c r="F128" s="55" t="s">
        <v>122</v>
      </c>
      <c r="G128" s="62">
        <v>44805</v>
      </c>
      <c r="H128" s="62">
        <v>44986</v>
      </c>
      <c r="I128" s="59">
        <v>70000</v>
      </c>
      <c r="J128" s="58">
        <f t="shared" si="8"/>
        <v>2009</v>
      </c>
      <c r="K128" s="59">
        <f t="shared" si="4"/>
        <v>2128</v>
      </c>
      <c r="L128" s="58">
        <v>5368.48</v>
      </c>
      <c r="M128" s="61">
        <v>25</v>
      </c>
      <c r="N128" s="58">
        <f t="shared" si="7"/>
        <v>9530.48</v>
      </c>
      <c r="O128" s="58">
        <f t="shared" si="3"/>
        <v>60469.520000000004</v>
      </c>
    </row>
    <row r="129" spans="1:15" s="6" customFormat="1" ht="87" customHeight="1">
      <c r="A129" s="53">
        <v>116</v>
      </c>
      <c r="B129" s="66" t="s">
        <v>131</v>
      </c>
      <c r="C129" s="54" t="s">
        <v>168</v>
      </c>
      <c r="D129" s="54" t="s">
        <v>135</v>
      </c>
      <c r="E129" s="54" t="s">
        <v>19</v>
      </c>
      <c r="F129" s="55" t="s">
        <v>121</v>
      </c>
      <c r="G129" s="62">
        <v>44696</v>
      </c>
      <c r="H129" s="62">
        <v>44880</v>
      </c>
      <c r="I129" s="59">
        <v>60000</v>
      </c>
      <c r="J129" s="58">
        <f t="shared" si="8"/>
        <v>1722</v>
      </c>
      <c r="K129" s="59">
        <f t="shared" si="4"/>
        <v>1824</v>
      </c>
      <c r="L129" s="58">
        <v>3486.68</v>
      </c>
      <c r="M129" s="61">
        <v>25</v>
      </c>
      <c r="N129" s="58">
        <f t="shared" si="7"/>
        <v>7057.68</v>
      </c>
      <c r="O129" s="58">
        <f t="shared" si="3"/>
        <v>52942.32</v>
      </c>
    </row>
    <row r="130" spans="1:15" s="6" customFormat="1" ht="80.25" customHeight="1">
      <c r="A130" s="53">
        <v>117</v>
      </c>
      <c r="B130" s="54" t="s">
        <v>218</v>
      </c>
      <c r="C130" s="54" t="s">
        <v>168</v>
      </c>
      <c r="D130" s="54" t="s">
        <v>135</v>
      </c>
      <c r="E130" s="54" t="s">
        <v>19</v>
      </c>
      <c r="F130" s="55" t="s">
        <v>122</v>
      </c>
      <c r="G130" s="62">
        <v>44710</v>
      </c>
      <c r="H130" s="62">
        <v>44894</v>
      </c>
      <c r="I130" s="59">
        <v>80000</v>
      </c>
      <c r="J130" s="58">
        <f t="shared" si="8"/>
        <v>2296</v>
      </c>
      <c r="K130" s="59">
        <f t="shared" si="4"/>
        <v>2432</v>
      </c>
      <c r="L130" s="58">
        <v>7400.87</v>
      </c>
      <c r="M130" s="61">
        <v>25</v>
      </c>
      <c r="N130" s="58">
        <f t="shared" si="7"/>
        <v>12153.869999999999</v>
      </c>
      <c r="O130" s="58">
        <f t="shared" si="3"/>
        <v>67846.13</v>
      </c>
    </row>
    <row r="131" spans="1:15" s="6" customFormat="1" ht="76.5" customHeight="1">
      <c r="A131" s="53">
        <v>118</v>
      </c>
      <c r="B131" s="54" t="s">
        <v>226</v>
      </c>
      <c r="C131" s="54" t="s">
        <v>168</v>
      </c>
      <c r="D131" s="54" t="s">
        <v>135</v>
      </c>
      <c r="E131" s="54" t="s">
        <v>19</v>
      </c>
      <c r="F131" s="55" t="s">
        <v>121</v>
      </c>
      <c r="G131" s="62">
        <v>44710</v>
      </c>
      <c r="H131" s="62">
        <v>44894</v>
      </c>
      <c r="I131" s="59">
        <v>60000</v>
      </c>
      <c r="J131" s="58">
        <f t="shared" si="8"/>
        <v>1722</v>
      </c>
      <c r="K131" s="59">
        <f t="shared" si="4"/>
        <v>1824</v>
      </c>
      <c r="L131" s="58">
        <v>3486.68</v>
      </c>
      <c r="M131" s="61">
        <v>25</v>
      </c>
      <c r="N131" s="58">
        <f t="shared" si="7"/>
        <v>7057.68</v>
      </c>
      <c r="O131" s="58">
        <f t="shared" si="3"/>
        <v>52942.32</v>
      </c>
    </row>
    <row r="132" spans="1:15" s="6" customFormat="1" ht="83.25" customHeight="1">
      <c r="A132" s="53">
        <v>119</v>
      </c>
      <c r="B132" s="54" t="s">
        <v>228</v>
      </c>
      <c r="C132" s="54" t="s">
        <v>168</v>
      </c>
      <c r="D132" s="54" t="s">
        <v>135</v>
      </c>
      <c r="E132" s="54" t="s">
        <v>19</v>
      </c>
      <c r="F132" s="55" t="s">
        <v>122</v>
      </c>
      <c r="G132" s="63">
        <v>44743</v>
      </c>
      <c r="H132" s="63">
        <v>44896</v>
      </c>
      <c r="I132" s="59">
        <v>70000</v>
      </c>
      <c r="J132" s="58">
        <f t="shared" ref="J132:J149" si="9">+I132*2.87%</f>
        <v>2009</v>
      </c>
      <c r="K132" s="59">
        <f t="shared" si="4"/>
        <v>2128</v>
      </c>
      <c r="L132" s="58">
        <v>5368.48</v>
      </c>
      <c r="M132" s="61">
        <v>25</v>
      </c>
      <c r="N132" s="58">
        <f t="shared" si="7"/>
        <v>9530.48</v>
      </c>
      <c r="O132" s="58">
        <f t="shared" si="3"/>
        <v>60469.520000000004</v>
      </c>
    </row>
    <row r="133" spans="1:15" s="6" customFormat="1" ht="89.25" customHeight="1">
      <c r="A133" s="53">
        <v>120</v>
      </c>
      <c r="B133" s="54" t="s">
        <v>229</v>
      </c>
      <c r="C133" s="54" t="s">
        <v>168</v>
      </c>
      <c r="D133" s="54" t="s">
        <v>135</v>
      </c>
      <c r="E133" s="54" t="s">
        <v>19</v>
      </c>
      <c r="F133" s="55" t="s">
        <v>121</v>
      </c>
      <c r="G133" s="63">
        <v>44743</v>
      </c>
      <c r="H133" s="63">
        <v>44896</v>
      </c>
      <c r="I133" s="59">
        <v>60000</v>
      </c>
      <c r="J133" s="58">
        <f t="shared" si="9"/>
        <v>1722</v>
      </c>
      <c r="K133" s="59">
        <f t="shared" si="4"/>
        <v>1824</v>
      </c>
      <c r="L133" s="58">
        <v>3486.68</v>
      </c>
      <c r="M133" s="61">
        <v>25</v>
      </c>
      <c r="N133" s="58">
        <f t="shared" si="7"/>
        <v>7057.68</v>
      </c>
      <c r="O133" s="58">
        <f t="shared" si="3"/>
        <v>52942.32</v>
      </c>
    </row>
    <row r="134" spans="1:15" s="6" customFormat="1" ht="72" customHeight="1">
      <c r="A134" s="53">
        <v>121</v>
      </c>
      <c r="B134" s="54" t="s">
        <v>232</v>
      </c>
      <c r="C134" s="54" t="s">
        <v>168</v>
      </c>
      <c r="D134" s="54" t="s">
        <v>135</v>
      </c>
      <c r="E134" s="54" t="s">
        <v>19</v>
      </c>
      <c r="F134" s="55" t="s">
        <v>122</v>
      </c>
      <c r="G134" s="63">
        <v>44743</v>
      </c>
      <c r="H134" s="63">
        <v>44896</v>
      </c>
      <c r="I134" s="59">
        <v>80000</v>
      </c>
      <c r="J134" s="58">
        <f t="shared" si="9"/>
        <v>2296</v>
      </c>
      <c r="K134" s="59">
        <f t="shared" si="4"/>
        <v>2432</v>
      </c>
      <c r="L134" s="58">
        <v>7400.87</v>
      </c>
      <c r="M134" s="61">
        <v>25</v>
      </c>
      <c r="N134" s="58">
        <f t="shared" si="7"/>
        <v>12153.869999999999</v>
      </c>
      <c r="O134" s="58">
        <f t="shared" si="3"/>
        <v>67846.13</v>
      </c>
    </row>
    <row r="135" spans="1:15" s="6" customFormat="1" ht="73.5" customHeight="1">
      <c r="A135" s="53">
        <v>122</v>
      </c>
      <c r="B135" s="54" t="s">
        <v>233</v>
      </c>
      <c r="C135" s="54" t="s">
        <v>168</v>
      </c>
      <c r="D135" s="54" t="s">
        <v>135</v>
      </c>
      <c r="E135" s="54" t="s">
        <v>19</v>
      </c>
      <c r="F135" s="55" t="s">
        <v>122</v>
      </c>
      <c r="G135" s="63">
        <v>44743</v>
      </c>
      <c r="H135" s="63">
        <v>44896</v>
      </c>
      <c r="I135" s="59">
        <v>60000</v>
      </c>
      <c r="J135" s="58">
        <f t="shared" si="9"/>
        <v>1722</v>
      </c>
      <c r="K135" s="59">
        <f t="shared" si="4"/>
        <v>1824</v>
      </c>
      <c r="L135" s="58">
        <v>3486.68</v>
      </c>
      <c r="M135" s="61">
        <v>25</v>
      </c>
      <c r="N135" s="58">
        <f t="shared" si="7"/>
        <v>7057.68</v>
      </c>
      <c r="O135" s="58">
        <f t="shared" si="3"/>
        <v>52942.32</v>
      </c>
    </row>
    <row r="136" spans="1:15" s="6" customFormat="1" ht="64.5" customHeight="1">
      <c r="A136" s="53">
        <v>123</v>
      </c>
      <c r="B136" s="54" t="s">
        <v>234</v>
      </c>
      <c r="C136" s="54" t="s">
        <v>168</v>
      </c>
      <c r="D136" s="54" t="s">
        <v>135</v>
      </c>
      <c r="E136" s="54" t="s">
        <v>19</v>
      </c>
      <c r="F136" s="55" t="s">
        <v>122</v>
      </c>
      <c r="G136" s="63">
        <v>44743</v>
      </c>
      <c r="H136" s="63">
        <v>44896</v>
      </c>
      <c r="I136" s="59">
        <v>60000</v>
      </c>
      <c r="J136" s="58">
        <f t="shared" si="9"/>
        <v>1722</v>
      </c>
      <c r="K136" s="59">
        <f t="shared" si="4"/>
        <v>1824</v>
      </c>
      <c r="L136" s="58">
        <v>3486.68</v>
      </c>
      <c r="M136" s="61">
        <v>25</v>
      </c>
      <c r="N136" s="58">
        <f t="shared" si="7"/>
        <v>7057.68</v>
      </c>
      <c r="O136" s="58">
        <f t="shared" si="3"/>
        <v>52942.32</v>
      </c>
    </row>
    <row r="137" spans="1:15" s="6" customFormat="1" ht="78" customHeight="1">
      <c r="A137" s="53">
        <v>124</v>
      </c>
      <c r="B137" s="54" t="s">
        <v>263</v>
      </c>
      <c r="C137" s="54" t="s">
        <v>168</v>
      </c>
      <c r="D137" s="54" t="s">
        <v>135</v>
      </c>
      <c r="E137" s="54" t="s">
        <v>19</v>
      </c>
      <c r="F137" s="55" t="s">
        <v>122</v>
      </c>
      <c r="G137" s="63">
        <v>44743</v>
      </c>
      <c r="H137" s="63">
        <v>44896</v>
      </c>
      <c r="I137" s="59">
        <v>60000</v>
      </c>
      <c r="J137" s="58">
        <f t="shared" si="9"/>
        <v>1722</v>
      </c>
      <c r="K137" s="59">
        <f t="shared" si="4"/>
        <v>1824</v>
      </c>
      <c r="L137" s="58">
        <v>3486.68</v>
      </c>
      <c r="M137" s="61">
        <v>25</v>
      </c>
      <c r="N137" s="58">
        <f t="shared" ref="N137:N203" si="10">SUM(J137:M137)</f>
        <v>7057.68</v>
      </c>
      <c r="O137" s="58">
        <f t="shared" si="3"/>
        <v>52942.32</v>
      </c>
    </row>
    <row r="138" spans="1:15" s="6" customFormat="1" ht="75" customHeight="1">
      <c r="A138" s="53">
        <v>125</v>
      </c>
      <c r="B138" s="54" t="s">
        <v>264</v>
      </c>
      <c r="C138" s="54" t="s">
        <v>168</v>
      </c>
      <c r="D138" s="54" t="s">
        <v>135</v>
      </c>
      <c r="E138" s="54" t="s">
        <v>19</v>
      </c>
      <c r="F138" s="55" t="s">
        <v>122</v>
      </c>
      <c r="G138" s="63">
        <v>44743</v>
      </c>
      <c r="H138" s="63">
        <v>44896</v>
      </c>
      <c r="I138" s="59">
        <v>75000</v>
      </c>
      <c r="J138" s="58">
        <f t="shared" si="9"/>
        <v>2152.5</v>
      </c>
      <c r="K138" s="59">
        <f t="shared" si="4"/>
        <v>2280</v>
      </c>
      <c r="L138" s="58">
        <v>6309.38</v>
      </c>
      <c r="M138" s="61">
        <v>25</v>
      </c>
      <c r="N138" s="58">
        <f t="shared" si="10"/>
        <v>10766.880000000001</v>
      </c>
      <c r="O138" s="58">
        <f t="shared" si="3"/>
        <v>64233.119999999995</v>
      </c>
    </row>
    <row r="139" spans="1:15" s="6" customFormat="1" ht="71.25" customHeight="1">
      <c r="A139" s="53">
        <v>126</v>
      </c>
      <c r="B139" s="54" t="s">
        <v>22</v>
      </c>
      <c r="C139" s="54" t="s">
        <v>168</v>
      </c>
      <c r="D139" s="54" t="s">
        <v>189</v>
      </c>
      <c r="E139" s="54" t="s">
        <v>19</v>
      </c>
      <c r="F139" s="55" t="s">
        <v>122</v>
      </c>
      <c r="G139" s="56">
        <v>44697</v>
      </c>
      <c r="H139" s="56">
        <v>44881</v>
      </c>
      <c r="I139" s="57">
        <v>90000</v>
      </c>
      <c r="J139" s="58">
        <f t="shared" si="9"/>
        <v>2583</v>
      </c>
      <c r="K139" s="59">
        <f t="shared" si="4"/>
        <v>2736</v>
      </c>
      <c r="L139" s="58">
        <v>9753.1200000000008</v>
      </c>
      <c r="M139" s="61">
        <v>25</v>
      </c>
      <c r="N139" s="58">
        <f t="shared" si="10"/>
        <v>15097.12</v>
      </c>
      <c r="O139" s="58">
        <f t="shared" ref="O139:O208" si="11">I139-N139</f>
        <v>74902.880000000005</v>
      </c>
    </row>
    <row r="140" spans="1:15" s="6" customFormat="1" ht="86.25" customHeight="1">
      <c r="A140" s="53">
        <v>127</v>
      </c>
      <c r="B140" s="54" t="s">
        <v>288</v>
      </c>
      <c r="C140" s="54" t="s">
        <v>168</v>
      </c>
      <c r="D140" s="54" t="s">
        <v>189</v>
      </c>
      <c r="E140" s="54" t="s">
        <v>19</v>
      </c>
      <c r="F140" s="55" t="s">
        <v>122</v>
      </c>
      <c r="G140" s="63">
        <v>44743</v>
      </c>
      <c r="H140" s="63">
        <v>44896</v>
      </c>
      <c r="I140" s="57">
        <v>90000</v>
      </c>
      <c r="J140" s="58">
        <f t="shared" si="9"/>
        <v>2583</v>
      </c>
      <c r="K140" s="59">
        <f t="shared" si="4"/>
        <v>2736</v>
      </c>
      <c r="L140" s="58">
        <v>9753.1200000000008</v>
      </c>
      <c r="M140" s="61">
        <v>25</v>
      </c>
      <c r="N140" s="58">
        <f t="shared" si="10"/>
        <v>15097.12</v>
      </c>
      <c r="O140" s="58">
        <f t="shared" si="11"/>
        <v>74902.880000000005</v>
      </c>
    </row>
    <row r="141" spans="1:15" s="6" customFormat="1" ht="76.5" customHeight="1">
      <c r="A141" s="53">
        <v>128</v>
      </c>
      <c r="B141" s="72" t="s">
        <v>296</v>
      </c>
      <c r="C141" s="73" t="s">
        <v>168</v>
      </c>
      <c r="D141" s="54" t="s">
        <v>189</v>
      </c>
      <c r="E141" s="54" t="s">
        <v>19</v>
      </c>
      <c r="F141" s="55" t="s">
        <v>122</v>
      </c>
      <c r="G141" s="62">
        <v>44805</v>
      </c>
      <c r="H141" s="62">
        <v>44986</v>
      </c>
      <c r="I141" s="57">
        <v>90000</v>
      </c>
      <c r="J141" s="58">
        <f t="shared" si="9"/>
        <v>2583</v>
      </c>
      <c r="K141" s="59">
        <f t="shared" si="4"/>
        <v>2736</v>
      </c>
      <c r="L141" s="58">
        <v>9753.1200000000008</v>
      </c>
      <c r="M141" s="61">
        <v>25</v>
      </c>
      <c r="N141" s="58">
        <f t="shared" si="10"/>
        <v>15097.12</v>
      </c>
      <c r="O141" s="58">
        <f t="shared" si="11"/>
        <v>74902.880000000005</v>
      </c>
    </row>
    <row r="142" spans="1:15" s="6" customFormat="1" ht="77.25" customHeight="1">
      <c r="A142" s="53">
        <v>129</v>
      </c>
      <c r="B142" s="54" t="s">
        <v>219</v>
      </c>
      <c r="C142" s="54" t="s">
        <v>168</v>
      </c>
      <c r="D142" s="54" t="s">
        <v>189</v>
      </c>
      <c r="E142" s="54" t="s">
        <v>19</v>
      </c>
      <c r="F142" s="55" t="s">
        <v>122</v>
      </c>
      <c r="G142" s="63">
        <v>44743</v>
      </c>
      <c r="H142" s="63">
        <v>44896</v>
      </c>
      <c r="I142" s="57">
        <v>90000</v>
      </c>
      <c r="J142" s="58">
        <f t="shared" si="9"/>
        <v>2583</v>
      </c>
      <c r="K142" s="59">
        <f t="shared" si="4"/>
        <v>2736</v>
      </c>
      <c r="L142" s="58">
        <v>9753.1200000000008</v>
      </c>
      <c r="M142" s="61">
        <v>25</v>
      </c>
      <c r="N142" s="58">
        <f t="shared" si="10"/>
        <v>15097.12</v>
      </c>
      <c r="O142" s="58">
        <f t="shared" si="11"/>
        <v>74902.880000000005</v>
      </c>
    </row>
    <row r="143" spans="1:15" s="6" customFormat="1" ht="83.25" customHeight="1">
      <c r="A143" s="53">
        <v>130</v>
      </c>
      <c r="B143" s="54" t="s">
        <v>313</v>
      </c>
      <c r="C143" s="54" t="s">
        <v>168</v>
      </c>
      <c r="D143" s="54" t="s">
        <v>266</v>
      </c>
      <c r="E143" s="54" t="s">
        <v>19</v>
      </c>
      <c r="F143" s="55" t="s">
        <v>122</v>
      </c>
      <c r="G143" s="56">
        <v>44751</v>
      </c>
      <c r="H143" s="56">
        <v>44904</v>
      </c>
      <c r="I143" s="57">
        <v>90000</v>
      </c>
      <c r="J143" s="58">
        <f t="shared" si="9"/>
        <v>2583</v>
      </c>
      <c r="K143" s="59">
        <f t="shared" si="4"/>
        <v>2736</v>
      </c>
      <c r="L143" s="58">
        <v>9078.06</v>
      </c>
      <c r="M143" s="61">
        <v>2725.24</v>
      </c>
      <c r="N143" s="58">
        <f t="shared" si="10"/>
        <v>17122.3</v>
      </c>
      <c r="O143" s="58">
        <f t="shared" si="11"/>
        <v>72877.7</v>
      </c>
    </row>
    <row r="144" spans="1:15" s="6" customFormat="1" ht="64.5" customHeight="1">
      <c r="A144" s="53">
        <v>131</v>
      </c>
      <c r="B144" s="54" t="s">
        <v>24</v>
      </c>
      <c r="C144" s="54" t="s">
        <v>168</v>
      </c>
      <c r="D144" s="54" t="s">
        <v>189</v>
      </c>
      <c r="E144" s="54" t="s">
        <v>19</v>
      </c>
      <c r="F144" s="55" t="s">
        <v>121</v>
      </c>
      <c r="G144" s="56">
        <v>44722</v>
      </c>
      <c r="H144" s="56">
        <v>44905</v>
      </c>
      <c r="I144" s="57">
        <v>90000</v>
      </c>
      <c r="J144" s="58">
        <f t="shared" si="9"/>
        <v>2583</v>
      </c>
      <c r="K144" s="59">
        <f t="shared" si="4"/>
        <v>2736</v>
      </c>
      <c r="L144" s="58">
        <v>9753.1200000000008</v>
      </c>
      <c r="M144" s="61">
        <v>25</v>
      </c>
      <c r="N144" s="58">
        <f t="shared" si="10"/>
        <v>15097.12</v>
      </c>
      <c r="O144" s="58">
        <f t="shared" si="11"/>
        <v>74902.880000000005</v>
      </c>
    </row>
    <row r="145" spans="1:15" s="6" customFormat="1" ht="75" customHeight="1">
      <c r="A145" s="53">
        <v>132</v>
      </c>
      <c r="B145" s="54" t="s">
        <v>33</v>
      </c>
      <c r="C145" s="54" t="s">
        <v>168</v>
      </c>
      <c r="D145" s="54" t="s">
        <v>189</v>
      </c>
      <c r="E145" s="54" t="s">
        <v>19</v>
      </c>
      <c r="F145" s="55" t="s">
        <v>122</v>
      </c>
      <c r="G145" s="56">
        <v>44774</v>
      </c>
      <c r="H145" s="56">
        <v>44927</v>
      </c>
      <c r="I145" s="57">
        <v>40000</v>
      </c>
      <c r="J145" s="58">
        <f t="shared" si="9"/>
        <v>1148</v>
      </c>
      <c r="K145" s="59">
        <f t="shared" si="4"/>
        <v>1216</v>
      </c>
      <c r="L145" s="58">
        <v>442.65</v>
      </c>
      <c r="M145" s="61">
        <v>25</v>
      </c>
      <c r="N145" s="58">
        <f t="shared" si="10"/>
        <v>2831.65</v>
      </c>
      <c r="O145" s="58">
        <f t="shared" si="11"/>
        <v>37168.35</v>
      </c>
    </row>
    <row r="146" spans="1:15" s="6" customFormat="1" ht="72" customHeight="1">
      <c r="A146" s="53">
        <v>133</v>
      </c>
      <c r="B146" s="54" t="s">
        <v>59</v>
      </c>
      <c r="C146" s="54" t="s">
        <v>168</v>
      </c>
      <c r="D146" s="54" t="s">
        <v>189</v>
      </c>
      <c r="E146" s="54" t="s">
        <v>19</v>
      </c>
      <c r="F146" s="55" t="s">
        <v>122</v>
      </c>
      <c r="G146" s="63">
        <v>44756</v>
      </c>
      <c r="H146" s="63">
        <v>44909</v>
      </c>
      <c r="I146" s="57">
        <v>90000</v>
      </c>
      <c r="J146" s="58">
        <f t="shared" si="9"/>
        <v>2583</v>
      </c>
      <c r="K146" s="59">
        <f t="shared" si="4"/>
        <v>2736</v>
      </c>
      <c r="L146" s="58">
        <v>9753.1200000000008</v>
      </c>
      <c r="M146" s="61">
        <v>25</v>
      </c>
      <c r="N146" s="58">
        <f t="shared" si="10"/>
        <v>15097.12</v>
      </c>
      <c r="O146" s="58">
        <f t="shared" si="11"/>
        <v>74902.880000000005</v>
      </c>
    </row>
    <row r="147" spans="1:15" s="6" customFormat="1" ht="72" customHeight="1">
      <c r="A147" s="53">
        <v>134</v>
      </c>
      <c r="B147" s="54" t="s">
        <v>83</v>
      </c>
      <c r="C147" s="54" t="s">
        <v>168</v>
      </c>
      <c r="D147" s="54" t="s">
        <v>189</v>
      </c>
      <c r="E147" s="54" t="s">
        <v>19</v>
      </c>
      <c r="F147" s="55" t="s">
        <v>122</v>
      </c>
      <c r="G147" s="62">
        <v>44774</v>
      </c>
      <c r="H147" s="56">
        <v>44927</v>
      </c>
      <c r="I147" s="59">
        <v>90000</v>
      </c>
      <c r="J147" s="58">
        <f t="shared" si="9"/>
        <v>2583</v>
      </c>
      <c r="K147" s="59">
        <f t="shared" si="4"/>
        <v>2736</v>
      </c>
      <c r="L147" s="58">
        <v>9753.1200000000008</v>
      </c>
      <c r="M147" s="61">
        <v>25</v>
      </c>
      <c r="N147" s="58">
        <f t="shared" si="10"/>
        <v>15097.12</v>
      </c>
      <c r="O147" s="58">
        <f t="shared" si="11"/>
        <v>74902.880000000005</v>
      </c>
    </row>
    <row r="148" spans="1:15" s="6" customFormat="1" ht="66" customHeight="1">
      <c r="A148" s="53">
        <v>135</v>
      </c>
      <c r="B148" s="54" t="s">
        <v>108</v>
      </c>
      <c r="C148" s="54" t="s">
        <v>168</v>
      </c>
      <c r="D148" s="54" t="s">
        <v>189</v>
      </c>
      <c r="E148" s="54" t="s">
        <v>19</v>
      </c>
      <c r="F148" s="55" t="s">
        <v>121</v>
      </c>
      <c r="G148" s="62">
        <v>44774</v>
      </c>
      <c r="H148" s="56">
        <v>44927</v>
      </c>
      <c r="I148" s="59">
        <v>90000</v>
      </c>
      <c r="J148" s="58">
        <f t="shared" si="9"/>
        <v>2583</v>
      </c>
      <c r="K148" s="59">
        <f t="shared" si="4"/>
        <v>2736</v>
      </c>
      <c r="L148" s="58">
        <v>9753.1200000000008</v>
      </c>
      <c r="M148" s="61">
        <v>25</v>
      </c>
      <c r="N148" s="58">
        <f t="shared" si="10"/>
        <v>15097.12</v>
      </c>
      <c r="O148" s="58">
        <f t="shared" si="11"/>
        <v>74902.880000000005</v>
      </c>
    </row>
    <row r="149" spans="1:15" s="6" customFormat="1" ht="77.25" customHeight="1">
      <c r="A149" s="53">
        <v>136</v>
      </c>
      <c r="B149" s="54" t="s">
        <v>231</v>
      </c>
      <c r="C149" s="54" t="s">
        <v>168</v>
      </c>
      <c r="D149" s="54" t="s">
        <v>189</v>
      </c>
      <c r="E149" s="54" t="s">
        <v>19</v>
      </c>
      <c r="F149" s="55" t="s">
        <v>122</v>
      </c>
      <c r="G149" s="63">
        <v>44743</v>
      </c>
      <c r="H149" s="63">
        <v>44896</v>
      </c>
      <c r="I149" s="59">
        <v>90000</v>
      </c>
      <c r="J149" s="58">
        <f t="shared" si="9"/>
        <v>2583</v>
      </c>
      <c r="K149" s="59">
        <f t="shared" si="4"/>
        <v>2736</v>
      </c>
      <c r="L149" s="58">
        <v>9753.1200000000008</v>
      </c>
      <c r="M149" s="61">
        <v>25</v>
      </c>
      <c r="N149" s="58">
        <f t="shared" si="10"/>
        <v>15097.12</v>
      </c>
      <c r="O149" s="58">
        <f t="shared" si="11"/>
        <v>74902.880000000005</v>
      </c>
    </row>
    <row r="150" spans="1:15" s="17" customFormat="1" ht="100.5" customHeight="1">
      <c r="A150" s="53">
        <v>137</v>
      </c>
      <c r="B150" s="68" t="s">
        <v>129</v>
      </c>
      <c r="C150" s="68" t="s">
        <v>168</v>
      </c>
      <c r="D150" s="68" t="s">
        <v>212</v>
      </c>
      <c r="E150" s="68" t="s">
        <v>19</v>
      </c>
      <c r="F150" s="69" t="s">
        <v>122</v>
      </c>
      <c r="G150" s="70">
        <v>44696</v>
      </c>
      <c r="H150" s="70">
        <v>44849</v>
      </c>
      <c r="I150" s="64">
        <v>100000</v>
      </c>
      <c r="J150" s="61">
        <v>2870</v>
      </c>
      <c r="K150" s="64">
        <f t="shared" si="4"/>
        <v>3040</v>
      </c>
      <c r="L150" s="58">
        <v>11767.84</v>
      </c>
      <c r="M150" s="61">
        <v>1375.12</v>
      </c>
      <c r="N150" s="61">
        <f t="shared" si="10"/>
        <v>19052.96</v>
      </c>
      <c r="O150" s="61">
        <f t="shared" si="11"/>
        <v>80947.040000000008</v>
      </c>
    </row>
    <row r="151" spans="1:15" s="17" customFormat="1" ht="100.5" customHeight="1">
      <c r="A151" s="53">
        <v>138</v>
      </c>
      <c r="B151" s="68" t="s">
        <v>130</v>
      </c>
      <c r="C151" s="68" t="s">
        <v>168</v>
      </c>
      <c r="D151" s="68" t="s">
        <v>189</v>
      </c>
      <c r="E151" s="68" t="s">
        <v>19</v>
      </c>
      <c r="F151" s="69" t="s">
        <v>122</v>
      </c>
      <c r="G151" s="70">
        <v>44696</v>
      </c>
      <c r="H151" s="70">
        <v>44880</v>
      </c>
      <c r="I151" s="64">
        <v>90000</v>
      </c>
      <c r="J151" s="61">
        <f t="shared" ref="J151:J195" si="12">+I151*2.87%</f>
        <v>2583</v>
      </c>
      <c r="K151" s="64">
        <f t="shared" si="4"/>
        <v>2736</v>
      </c>
      <c r="L151" s="58">
        <v>9415.59</v>
      </c>
      <c r="M151" s="61">
        <v>1375.12</v>
      </c>
      <c r="N151" s="61">
        <f t="shared" si="10"/>
        <v>16109.71</v>
      </c>
      <c r="O151" s="61">
        <f t="shared" si="11"/>
        <v>73890.290000000008</v>
      </c>
    </row>
    <row r="152" spans="1:15" s="6" customFormat="1" ht="63" customHeight="1">
      <c r="A152" s="53">
        <v>139</v>
      </c>
      <c r="B152" s="54" t="s">
        <v>314</v>
      </c>
      <c r="C152" s="54" t="s">
        <v>168</v>
      </c>
      <c r="D152" s="54" t="s">
        <v>189</v>
      </c>
      <c r="E152" s="54" t="s">
        <v>19</v>
      </c>
      <c r="F152" s="55" t="s">
        <v>122</v>
      </c>
      <c r="G152" s="62">
        <v>44743</v>
      </c>
      <c r="H152" s="62">
        <v>44896</v>
      </c>
      <c r="I152" s="59">
        <v>55000</v>
      </c>
      <c r="J152" s="67">
        <f t="shared" si="12"/>
        <v>1578.5</v>
      </c>
      <c r="K152" s="59">
        <f t="shared" si="4"/>
        <v>1672</v>
      </c>
      <c r="L152" s="58">
        <v>2559.6799999999998</v>
      </c>
      <c r="M152" s="61">
        <v>25</v>
      </c>
      <c r="N152" s="58">
        <f t="shared" si="10"/>
        <v>5835.18</v>
      </c>
      <c r="O152" s="58">
        <f t="shared" si="11"/>
        <v>49164.82</v>
      </c>
    </row>
    <row r="153" spans="1:15" s="6" customFormat="1" ht="73.5" customHeight="1">
      <c r="A153" s="53">
        <v>140</v>
      </c>
      <c r="B153" s="54" t="s">
        <v>186</v>
      </c>
      <c r="C153" s="54" t="s">
        <v>168</v>
      </c>
      <c r="D153" s="54" t="s">
        <v>189</v>
      </c>
      <c r="E153" s="54" t="s">
        <v>19</v>
      </c>
      <c r="F153" s="55" t="s">
        <v>122</v>
      </c>
      <c r="G153" s="62">
        <v>44743</v>
      </c>
      <c r="H153" s="62">
        <v>44896</v>
      </c>
      <c r="I153" s="59">
        <v>55000</v>
      </c>
      <c r="J153" s="67">
        <f t="shared" si="12"/>
        <v>1578.5</v>
      </c>
      <c r="K153" s="59">
        <f t="shared" si="4"/>
        <v>1672</v>
      </c>
      <c r="L153" s="58">
        <v>2559.6799999999998</v>
      </c>
      <c r="M153" s="61">
        <v>25</v>
      </c>
      <c r="N153" s="58">
        <f t="shared" si="10"/>
        <v>5835.18</v>
      </c>
      <c r="O153" s="58">
        <f t="shared" si="11"/>
        <v>49164.82</v>
      </c>
    </row>
    <row r="154" spans="1:15" s="6" customFormat="1" ht="73.5" customHeight="1">
      <c r="A154" s="53">
        <v>141</v>
      </c>
      <c r="B154" s="54" t="s">
        <v>235</v>
      </c>
      <c r="C154" s="54" t="s">
        <v>168</v>
      </c>
      <c r="D154" s="54" t="s">
        <v>189</v>
      </c>
      <c r="E154" s="54" t="s">
        <v>19</v>
      </c>
      <c r="F154" s="55" t="s">
        <v>122</v>
      </c>
      <c r="G154" s="62">
        <v>44743</v>
      </c>
      <c r="H154" s="62">
        <v>44896</v>
      </c>
      <c r="I154" s="59">
        <v>90000</v>
      </c>
      <c r="J154" s="67">
        <f t="shared" si="12"/>
        <v>2583</v>
      </c>
      <c r="K154" s="59">
        <f t="shared" si="4"/>
        <v>2736</v>
      </c>
      <c r="L154" s="58">
        <v>9753.1200000000008</v>
      </c>
      <c r="M154" s="61">
        <v>25</v>
      </c>
      <c r="N154" s="58">
        <f t="shared" si="10"/>
        <v>15097.12</v>
      </c>
      <c r="O154" s="58">
        <f t="shared" si="11"/>
        <v>74902.880000000005</v>
      </c>
    </row>
    <row r="155" spans="1:15" s="6" customFormat="1" ht="73.5" customHeight="1">
      <c r="A155" s="53">
        <v>142</v>
      </c>
      <c r="B155" s="54" t="s">
        <v>237</v>
      </c>
      <c r="C155" s="54" t="s">
        <v>168</v>
      </c>
      <c r="D155" s="54" t="s">
        <v>189</v>
      </c>
      <c r="E155" s="54" t="s">
        <v>19</v>
      </c>
      <c r="F155" s="55" t="s">
        <v>121</v>
      </c>
      <c r="G155" s="62">
        <v>44743</v>
      </c>
      <c r="H155" s="62">
        <v>44896</v>
      </c>
      <c r="I155" s="59">
        <v>70000</v>
      </c>
      <c r="J155" s="67">
        <f t="shared" si="12"/>
        <v>2009</v>
      </c>
      <c r="K155" s="59">
        <f t="shared" si="4"/>
        <v>2128</v>
      </c>
      <c r="L155" s="58">
        <v>5368.48</v>
      </c>
      <c r="M155" s="61">
        <v>25</v>
      </c>
      <c r="N155" s="58">
        <f t="shared" si="10"/>
        <v>9530.48</v>
      </c>
      <c r="O155" s="58">
        <f t="shared" si="11"/>
        <v>60469.520000000004</v>
      </c>
    </row>
    <row r="156" spans="1:15" s="6" customFormat="1" ht="73.5" customHeight="1">
      <c r="A156" s="53">
        <v>143</v>
      </c>
      <c r="B156" s="54" t="s">
        <v>127</v>
      </c>
      <c r="C156" s="54" t="s">
        <v>168</v>
      </c>
      <c r="D156" s="54" t="s">
        <v>134</v>
      </c>
      <c r="E156" s="54" t="s">
        <v>19</v>
      </c>
      <c r="F156" s="55" t="s">
        <v>122</v>
      </c>
      <c r="G156" s="62">
        <v>44696</v>
      </c>
      <c r="H156" s="62">
        <v>44880</v>
      </c>
      <c r="I156" s="59">
        <v>35000</v>
      </c>
      <c r="J156" s="58">
        <f t="shared" si="12"/>
        <v>1004.5</v>
      </c>
      <c r="K156" s="59">
        <f t="shared" si="4"/>
        <v>1064</v>
      </c>
      <c r="L156" s="58">
        <v>0</v>
      </c>
      <c r="M156" s="61">
        <v>25</v>
      </c>
      <c r="N156" s="58">
        <f t="shared" si="10"/>
        <v>2093.5</v>
      </c>
      <c r="O156" s="58">
        <f t="shared" si="11"/>
        <v>32906.5</v>
      </c>
    </row>
    <row r="157" spans="1:15" s="6" customFormat="1" ht="73.5" customHeight="1">
      <c r="A157" s="53">
        <v>144</v>
      </c>
      <c r="B157" s="54" t="s">
        <v>230</v>
      </c>
      <c r="C157" s="54" t="s">
        <v>168</v>
      </c>
      <c r="D157" s="54" t="s">
        <v>114</v>
      </c>
      <c r="E157" s="54" t="s">
        <v>19</v>
      </c>
      <c r="F157" s="53" t="s">
        <v>121</v>
      </c>
      <c r="G157" s="62">
        <v>44743</v>
      </c>
      <c r="H157" s="62">
        <v>44896</v>
      </c>
      <c r="I157" s="59">
        <v>40000</v>
      </c>
      <c r="J157" s="58">
        <f t="shared" si="12"/>
        <v>1148</v>
      </c>
      <c r="K157" s="59">
        <f t="shared" si="4"/>
        <v>1216</v>
      </c>
      <c r="L157" s="58">
        <v>442.65</v>
      </c>
      <c r="M157" s="61">
        <v>25</v>
      </c>
      <c r="N157" s="58">
        <f t="shared" si="10"/>
        <v>2831.65</v>
      </c>
      <c r="O157" s="58">
        <f t="shared" si="11"/>
        <v>37168.35</v>
      </c>
    </row>
    <row r="158" spans="1:15" s="6" customFormat="1" ht="73.5" customHeight="1">
      <c r="A158" s="53">
        <v>145</v>
      </c>
      <c r="B158" s="54" t="s">
        <v>306</v>
      </c>
      <c r="C158" s="54" t="s">
        <v>168</v>
      </c>
      <c r="D158" s="54" t="s">
        <v>114</v>
      </c>
      <c r="E158" s="54" t="s">
        <v>19</v>
      </c>
      <c r="F158" s="53" t="s">
        <v>122</v>
      </c>
      <c r="G158" s="62">
        <v>44713</v>
      </c>
      <c r="H158" s="62">
        <v>44866</v>
      </c>
      <c r="I158" s="59">
        <v>40000</v>
      </c>
      <c r="J158" s="58">
        <f t="shared" si="12"/>
        <v>1148</v>
      </c>
      <c r="K158" s="59">
        <f t="shared" si="4"/>
        <v>1216</v>
      </c>
      <c r="L158" s="58">
        <v>442.65</v>
      </c>
      <c r="M158" s="61">
        <v>25</v>
      </c>
      <c r="N158" s="58">
        <f t="shared" si="10"/>
        <v>2831.65</v>
      </c>
      <c r="O158" s="58">
        <f t="shared" si="11"/>
        <v>37168.35</v>
      </c>
    </row>
    <row r="159" spans="1:15" s="50" customFormat="1" ht="73.5" customHeight="1">
      <c r="A159" s="53">
        <v>146</v>
      </c>
      <c r="B159" s="78" t="s">
        <v>316</v>
      </c>
      <c r="C159" s="78" t="s">
        <v>168</v>
      </c>
      <c r="D159" s="78" t="s">
        <v>114</v>
      </c>
      <c r="E159" s="78" t="s">
        <v>19</v>
      </c>
      <c r="F159" s="79" t="s">
        <v>122</v>
      </c>
      <c r="G159" s="80">
        <v>44743</v>
      </c>
      <c r="H159" s="80">
        <v>44896</v>
      </c>
      <c r="I159" s="81">
        <v>40000</v>
      </c>
      <c r="J159" s="60">
        <f t="shared" si="12"/>
        <v>1148</v>
      </c>
      <c r="K159" s="81">
        <f t="shared" si="4"/>
        <v>1216</v>
      </c>
      <c r="L159" s="58">
        <v>442.65</v>
      </c>
      <c r="M159" s="61">
        <v>25</v>
      </c>
      <c r="N159" s="60">
        <f t="shared" si="10"/>
        <v>2831.65</v>
      </c>
      <c r="O159" s="60">
        <f t="shared" si="11"/>
        <v>37168.35</v>
      </c>
    </row>
    <row r="160" spans="1:15" s="50" customFormat="1" ht="73.5" customHeight="1">
      <c r="A160" s="53">
        <v>147</v>
      </c>
      <c r="B160" s="78" t="s">
        <v>317</v>
      </c>
      <c r="C160" s="78" t="s">
        <v>168</v>
      </c>
      <c r="D160" s="78" t="s">
        <v>114</v>
      </c>
      <c r="E160" s="78" t="s">
        <v>19</v>
      </c>
      <c r="F160" s="79" t="s">
        <v>122</v>
      </c>
      <c r="G160" s="80">
        <v>44743</v>
      </c>
      <c r="H160" s="80">
        <v>44896</v>
      </c>
      <c r="I160" s="81">
        <v>40000</v>
      </c>
      <c r="J160" s="60">
        <f t="shared" si="12"/>
        <v>1148</v>
      </c>
      <c r="K160" s="81">
        <f t="shared" si="4"/>
        <v>1216</v>
      </c>
      <c r="L160" s="58">
        <v>442.65</v>
      </c>
      <c r="M160" s="61">
        <v>25</v>
      </c>
      <c r="N160" s="60">
        <f t="shared" si="10"/>
        <v>2831.65</v>
      </c>
      <c r="O160" s="60">
        <f t="shared" si="11"/>
        <v>37168.35</v>
      </c>
    </row>
    <row r="161" spans="1:15" s="6" customFormat="1" ht="66" customHeight="1">
      <c r="A161" s="53">
        <v>148</v>
      </c>
      <c r="B161" s="54" t="s">
        <v>236</v>
      </c>
      <c r="C161" s="54" t="s">
        <v>168</v>
      </c>
      <c r="D161" s="54" t="s">
        <v>114</v>
      </c>
      <c r="E161" s="54" t="s">
        <v>19</v>
      </c>
      <c r="F161" s="53" t="s">
        <v>122</v>
      </c>
      <c r="G161" s="62">
        <v>44743</v>
      </c>
      <c r="H161" s="62">
        <v>44896</v>
      </c>
      <c r="I161" s="59">
        <v>40000</v>
      </c>
      <c r="J161" s="58">
        <f t="shared" si="12"/>
        <v>1148</v>
      </c>
      <c r="K161" s="59">
        <f t="shared" si="4"/>
        <v>1216</v>
      </c>
      <c r="L161" s="58">
        <v>442.65</v>
      </c>
      <c r="M161" s="61">
        <v>25</v>
      </c>
      <c r="N161" s="58">
        <f t="shared" si="10"/>
        <v>2831.65</v>
      </c>
      <c r="O161" s="58">
        <f t="shared" si="11"/>
        <v>37168.35</v>
      </c>
    </row>
    <row r="162" spans="1:15" s="6" customFormat="1" ht="73.5" customHeight="1">
      <c r="A162" s="53">
        <v>149</v>
      </c>
      <c r="B162" s="54" t="s">
        <v>28</v>
      </c>
      <c r="C162" s="54" t="s">
        <v>168</v>
      </c>
      <c r="D162" s="54" t="s">
        <v>114</v>
      </c>
      <c r="E162" s="54" t="s">
        <v>19</v>
      </c>
      <c r="F162" s="55" t="s">
        <v>122</v>
      </c>
      <c r="G162" s="62">
        <v>44805</v>
      </c>
      <c r="H162" s="62">
        <v>44986</v>
      </c>
      <c r="I162" s="57">
        <v>25000</v>
      </c>
      <c r="J162" s="58">
        <f t="shared" si="12"/>
        <v>717.5</v>
      </c>
      <c r="K162" s="59">
        <f t="shared" si="4"/>
        <v>760</v>
      </c>
      <c r="L162" s="58">
        <v>0</v>
      </c>
      <c r="M162" s="61">
        <v>25</v>
      </c>
      <c r="N162" s="58">
        <f t="shared" si="10"/>
        <v>1502.5</v>
      </c>
      <c r="O162" s="58">
        <f t="shared" si="11"/>
        <v>23497.5</v>
      </c>
    </row>
    <row r="163" spans="1:15" s="6" customFormat="1" ht="63" customHeight="1">
      <c r="A163" s="53">
        <v>150</v>
      </c>
      <c r="B163" s="54" t="s">
        <v>139</v>
      </c>
      <c r="C163" s="54" t="s">
        <v>168</v>
      </c>
      <c r="D163" s="54" t="s">
        <v>114</v>
      </c>
      <c r="E163" s="54" t="s">
        <v>19</v>
      </c>
      <c r="F163" s="55" t="s">
        <v>122</v>
      </c>
      <c r="G163" s="62">
        <v>44692</v>
      </c>
      <c r="H163" s="62">
        <v>44876</v>
      </c>
      <c r="I163" s="59">
        <v>40000</v>
      </c>
      <c r="J163" s="58">
        <f t="shared" si="12"/>
        <v>1148</v>
      </c>
      <c r="K163" s="59">
        <f t="shared" si="4"/>
        <v>1216</v>
      </c>
      <c r="L163" s="58">
        <v>442.65</v>
      </c>
      <c r="M163" s="61">
        <v>25</v>
      </c>
      <c r="N163" s="58">
        <f t="shared" si="10"/>
        <v>2831.65</v>
      </c>
      <c r="O163" s="58">
        <f t="shared" si="11"/>
        <v>37168.35</v>
      </c>
    </row>
    <row r="164" spans="1:15" s="6" customFormat="1" ht="95.25" customHeight="1">
      <c r="A164" s="53">
        <v>151</v>
      </c>
      <c r="B164" s="54" t="s">
        <v>105</v>
      </c>
      <c r="C164" s="54" t="s">
        <v>168</v>
      </c>
      <c r="D164" s="54" t="s">
        <v>114</v>
      </c>
      <c r="E164" s="54" t="s">
        <v>19</v>
      </c>
      <c r="F164" s="55" t="s">
        <v>122</v>
      </c>
      <c r="G164" s="62">
        <v>44774</v>
      </c>
      <c r="H164" s="62">
        <v>44927</v>
      </c>
      <c r="I164" s="59">
        <v>40000</v>
      </c>
      <c r="J164" s="58">
        <f t="shared" si="12"/>
        <v>1148</v>
      </c>
      <c r="K164" s="59">
        <f t="shared" si="4"/>
        <v>1216</v>
      </c>
      <c r="L164" s="58">
        <v>442.65</v>
      </c>
      <c r="M164" s="61">
        <v>25</v>
      </c>
      <c r="N164" s="58">
        <f t="shared" si="10"/>
        <v>2831.65</v>
      </c>
      <c r="O164" s="58">
        <f t="shared" si="11"/>
        <v>37168.35</v>
      </c>
    </row>
    <row r="165" spans="1:15" s="6" customFormat="1" ht="95.25" customHeight="1">
      <c r="A165" s="53">
        <v>152</v>
      </c>
      <c r="B165" s="54" t="s">
        <v>107</v>
      </c>
      <c r="C165" s="54" t="s">
        <v>168</v>
      </c>
      <c r="D165" s="54" t="s">
        <v>189</v>
      </c>
      <c r="E165" s="54" t="s">
        <v>19</v>
      </c>
      <c r="F165" s="55" t="s">
        <v>122</v>
      </c>
      <c r="G165" s="62">
        <v>44774</v>
      </c>
      <c r="H165" s="62">
        <v>44927</v>
      </c>
      <c r="I165" s="59">
        <v>90000</v>
      </c>
      <c r="J165" s="58">
        <f t="shared" si="12"/>
        <v>2583</v>
      </c>
      <c r="K165" s="59">
        <f t="shared" si="4"/>
        <v>2736</v>
      </c>
      <c r="L165" s="58">
        <v>9753.1200000000008</v>
      </c>
      <c r="M165" s="61">
        <v>25</v>
      </c>
      <c r="N165" s="58">
        <f t="shared" si="10"/>
        <v>15097.12</v>
      </c>
      <c r="O165" s="58">
        <f t="shared" si="11"/>
        <v>74902.880000000005</v>
      </c>
    </row>
    <row r="166" spans="1:15" s="6" customFormat="1" ht="95.25" customHeight="1">
      <c r="A166" s="53">
        <v>153</v>
      </c>
      <c r="B166" s="72" t="s">
        <v>293</v>
      </c>
      <c r="C166" s="73" t="s">
        <v>168</v>
      </c>
      <c r="D166" s="54" t="s">
        <v>114</v>
      </c>
      <c r="E166" s="54" t="s">
        <v>19</v>
      </c>
      <c r="F166" s="55" t="s">
        <v>122</v>
      </c>
      <c r="G166" s="62">
        <v>44805</v>
      </c>
      <c r="H166" s="62">
        <v>44986</v>
      </c>
      <c r="I166" s="59">
        <v>45000</v>
      </c>
      <c r="J166" s="58">
        <f t="shared" si="12"/>
        <v>1291.5</v>
      </c>
      <c r="K166" s="59">
        <f t="shared" si="4"/>
        <v>1368</v>
      </c>
      <c r="L166" s="67">
        <v>1148.33</v>
      </c>
      <c r="M166" s="61">
        <v>25</v>
      </c>
      <c r="N166" s="58">
        <f t="shared" si="10"/>
        <v>3832.83</v>
      </c>
      <c r="O166" s="58">
        <f t="shared" si="11"/>
        <v>41167.17</v>
      </c>
    </row>
    <row r="167" spans="1:15" s="6" customFormat="1" ht="126" customHeight="1">
      <c r="A167" s="53">
        <v>154</v>
      </c>
      <c r="B167" s="66" t="s">
        <v>41</v>
      </c>
      <c r="C167" s="54" t="s">
        <v>177</v>
      </c>
      <c r="D167" s="54" t="s">
        <v>187</v>
      </c>
      <c r="E167" s="54" t="s">
        <v>19</v>
      </c>
      <c r="F167" s="55" t="s">
        <v>122</v>
      </c>
      <c r="G167" s="63">
        <v>44652</v>
      </c>
      <c r="H167" s="63">
        <v>44835</v>
      </c>
      <c r="I167" s="57">
        <v>120000</v>
      </c>
      <c r="J167" s="58">
        <f t="shared" si="12"/>
        <v>3444</v>
      </c>
      <c r="K167" s="59">
        <f t="shared" si="4"/>
        <v>3648</v>
      </c>
      <c r="L167" s="59">
        <v>16809.87</v>
      </c>
      <c r="M167" s="61">
        <v>25</v>
      </c>
      <c r="N167" s="58">
        <f t="shared" si="10"/>
        <v>23926.87</v>
      </c>
      <c r="O167" s="58">
        <f t="shared" si="11"/>
        <v>96073.13</v>
      </c>
    </row>
    <row r="168" spans="1:15" s="130" customFormat="1" ht="126" customHeight="1">
      <c r="A168" s="124">
        <v>155</v>
      </c>
      <c r="B168" s="132" t="s">
        <v>336</v>
      </c>
      <c r="C168" s="125" t="s">
        <v>177</v>
      </c>
      <c r="D168" s="125" t="s">
        <v>334</v>
      </c>
      <c r="E168" s="125" t="s">
        <v>19</v>
      </c>
      <c r="F168" s="126" t="s">
        <v>122</v>
      </c>
      <c r="G168" s="127">
        <v>44805</v>
      </c>
      <c r="H168" s="127">
        <v>44986</v>
      </c>
      <c r="I168" s="128">
        <v>40000</v>
      </c>
      <c r="J168" s="129">
        <f t="shared" si="12"/>
        <v>1148</v>
      </c>
      <c r="K168" s="128">
        <f t="shared" si="4"/>
        <v>1216</v>
      </c>
      <c r="L168" s="128">
        <v>442.65</v>
      </c>
      <c r="M168" s="129">
        <v>25</v>
      </c>
      <c r="N168" s="129">
        <f t="shared" si="10"/>
        <v>2831.65</v>
      </c>
      <c r="O168" s="129">
        <f t="shared" si="11"/>
        <v>37168.35</v>
      </c>
    </row>
    <row r="169" spans="1:15" s="6" customFormat="1" ht="95.25" customHeight="1">
      <c r="A169" s="53">
        <v>156</v>
      </c>
      <c r="B169" s="54" t="s">
        <v>77</v>
      </c>
      <c r="C169" s="54" t="s">
        <v>177</v>
      </c>
      <c r="D169" s="54" t="s">
        <v>211</v>
      </c>
      <c r="E169" s="54" t="s">
        <v>19</v>
      </c>
      <c r="F169" s="55" t="s">
        <v>122</v>
      </c>
      <c r="G169" s="62">
        <v>44713</v>
      </c>
      <c r="H169" s="62">
        <v>44896</v>
      </c>
      <c r="I169" s="59">
        <v>100000</v>
      </c>
      <c r="J169" s="58">
        <f t="shared" si="12"/>
        <v>2870</v>
      </c>
      <c r="K169" s="59">
        <f t="shared" si="4"/>
        <v>3040</v>
      </c>
      <c r="L169" s="59">
        <v>12105.37</v>
      </c>
      <c r="M169" s="61">
        <v>25</v>
      </c>
      <c r="N169" s="58">
        <f t="shared" si="10"/>
        <v>18040.370000000003</v>
      </c>
      <c r="O169" s="58">
        <f t="shared" si="11"/>
        <v>81959.63</v>
      </c>
    </row>
    <row r="170" spans="1:15" s="130" customFormat="1" ht="101.25" customHeight="1">
      <c r="A170" s="124">
        <v>157</v>
      </c>
      <c r="B170" s="125" t="s">
        <v>85</v>
      </c>
      <c r="C170" s="125" t="s">
        <v>173</v>
      </c>
      <c r="D170" s="125" t="s">
        <v>326</v>
      </c>
      <c r="E170" s="125" t="s">
        <v>19</v>
      </c>
      <c r="F170" s="126" t="s">
        <v>122</v>
      </c>
      <c r="G170" s="131">
        <v>44774</v>
      </c>
      <c r="H170" s="131">
        <v>44927</v>
      </c>
      <c r="I170" s="128">
        <v>70000</v>
      </c>
      <c r="J170" s="129">
        <f t="shared" si="12"/>
        <v>2009</v>
      </c>
      <c r="K170" s="128">
        <f t="shared" si="4"/>
        <v>2128</v>
      </c>
      <c r="L170" s="129">
        <v>5098.45</v>
      </c>
      <c r="M170" s="129">
        <v>1375.12</v>
      </c>
      <c r="N170" s="129">
        <f t="shared" si="10"/>
        <v>10610.57</v>
      </c>
      <c r="O170" s="129">
        <f t="shared" si="11"/>
        <v>59389.43</v>
      </c>
    </row>
    <row r="171" spans="1:15" s="6" customFormat="1" ht="101.25" customHeight="1">
      <c r="A171" s="53">
        <v>158</v>
      </c>
      <c r="B171" s="54" t="s">
        <v>141</v>
      </c>
      <c r="C171" s="54" t="s">
        <v>177</v>
      </c>
      <c r="D171" s="54" t="s">
        <v>51</v>
      </c>
      <c r="E171" s="54" t="s">
        <v>19</v>
      </c>
      <c r="F171" s="55" t="s">
        <v>122</v>
      </c>
      <c r="G171" s="62">
        <v>44692</v>
      </c>
      <c r="H171" s="62">
        <v>44876</v>
      </c>
      <c r="I171" s="59">
        <v>60000</v>
      </c>
      <c r="J171" s="58">
        <f t="shared" si="12"/>
        <v>1722</v>
      </c>
      <c r="K171" s="59">
        <f t="shared" si="4"/>
        <v>1824</v>
      </c>
      <c r="L171" s="58">
        <v>3486.68</v>
      </c>
      <c r="M171" s="61">
        <v>25</v>
      </c>
      <c r="N171" s="58">
        <f t="shared" si="10"/>
        <v>7057.68</v>
      </c>
      <c r="O171" s="58">
        <f t="shared" si="11"/>
        <v>52942.32</v>
      </c>
    </row>
    <row r="172" spans="1:15" s="6" customFormat="1" ht="138" customHeight="1">
      <c r="A172" s="53">
        <v>159</v>
      </c>
      <c r="B172" s="54" t="s">
        <v>307</v>
      </c>
      <c r="C172" s="54" t="s">
        <v>177</v>
      </c>
      <c r="D172" s="54" t="s">
        <v>51</v>
      </c>
      <c r="E172" s="54" t="s">
        <v>19</v>
      </c>
      <c r="F172" s="55" t="s">
        <v>122</v>
      </c>
      <c r="G172" s="62">
        <v>44713</v>
      </c>
      <c r="H172" s="62">
        <v>44866</v>
      </c>
      <c r="I172" s="59">
        <v>60000</v>
      </c>
      <c r="J172" s="58">
        <f t="shared" si="12"/>
        <v>1722</v>
      </c>
      <c r="K172" s="59">
        <f t="shared" si="4"/>
        <v>1824</v>
      </c>
      <c r="L172" s="58">
        <v>3486.68</v>
      </c>
      <c r="M172" s="61">
        <v>25</v>
      </c>
      <c r="N172" s="58">
        <f t="shared" si="10"/>
        <v>7057.68</v>
      </c>
      <c r="O172" s="58">
        <f t="shared" si="11"/>
        <v>52942.32</v>
      </c>
    </row>
    <row r="173" spans="1:15" s="6" customFormat="1" ht="102" customHeight="1">
      <c r="A173" s="53">
        <v>160</v>
      </c>
      <c r="B173" s="54" t="s">
        <v>106</v>
      </c>
      <c r="C173" s="54" t="s">
        <v>177</v>
      </c>
      <c r="D173" s="54" t="s">
        <v>114</v>
      </c>
      <c r="E173" s="54" t="s">
        <v>19</v>
      </c>
      <c r="F173" s="55" t="s">
        <v>122</v>
      </c>
      <c r="G173" s="62">
        <v>44774</v>
      </c>
      <c r="H173" s="62">
        <v>44927</v>
      </c>
      <c r="I173" s="59">
        <v>40000</v>
      </c>
      <c r="J173" s="58">
        <f t="shared" si="12"/>
        <v>1148</v>
      </c>
      <c r="K173" s="59">
        <f t="shared" ref="K173:K179" si="13">+I173*3.04%</f>
        <v>1216</v>
      </c>
      <c r="L173" s="58">
        <v>442.65</v>
      </c>
      <c r="M173" s="61">
        <v>25</v>
      </c>
      <c r="N173" s="58">
        <f t="shared" si="10"/>
        <v>2831.65</v>
      </c>
      <c r="O173" s="58">
        <f t="shared" si="11"/>
        <v>37168.35</v>
      </c>
    </row>
    <row r="174" spans="1:15" s="6" customFormat="1" ht="150.75" customHeight="1">
      <c r="A174" s="53">
        <v>161</v>
      </c>
      <c r="B174" s="54" t="s">
        <v>310</v>
      </c>
      <c r="C174" s="54" t="s">
        <v>177</v>
      </c>
      <c r="D174" s="54" t="s">
        <v>114</v>
      </c>
      <c r="E174" s="54" t="s">
        <v>19</v>
      </c>
      <c r="F174" s="55" t="s">
        <v>122</v>
      </c>
      <c r="G174" s="62">
        <v>44713</v>
      </c>
      <c r="H174" s="62">
        <v>44866</v>
      </c>
      <c r="I174" s="59">
        <v>40000</v>
      </c>
      <c r="J174" s="58">
        <f t="shared" si="12"/>
        <v>1148</v>
      </c>
      <c r="K174" s="59">
        <f t="shared" si="13"/>
        <v>1216</v>
      </c>
      <c r="L174" s="58">
        <v>442.65</v>
      </c>
      <c r="M174" s="61">
        <v>25</v>
      </c>
      <c r="N174" s="58">
        <f t="shared" si="10"/>
        <v>2831.65</v>
      </c>
      <c r="O174" s="58">
        <f t="shared" si="11"/>
        <v>37168.35</v>
      </c>
    </row>
    <row r="175" spans="1:15" s="6" customFormat="1" ht="150.75" customHeight="1">
      <c r="A175" s="53">
        <v>162</v>
      </c>
      <c r="B175" s="54" t="s">
        <v>311</v>
      </c>
      <c r="C175" s="54" t="s">
        <v>177</v>
      </c>
      <c r="D175" s="54" t="s">
        <v>114</v>
      </c>
      <c r="E175" s="54" t="s">
        <v>19</v>
      </c>
      <c r="F175" s="55" t="s">
        <v>122</v>
      </c>
      <c r="G175" s="62">
        <v>44713</v>
      </c>
      <c r="H175" s="62">
        <v>44866</v>
      </c>
      <c r="I175" s="59">
        <v>40000</v>
      </c>
      <c r="J175" s="58">
        <f t="shared" si="12"/>
        <v>1148</v>
      </c>
      <c r="K175" s="59">
        <f t="shared" si="13"/>
        <v>1216</v>
      </c>
      <c r="L175" s="58">
        <v>442.65</v>
      </c>
      <c r="M175" s="61">
        <v>25</v>
      </c>
      <c r="N175" s="58">
        <f t="shared" si="10"/>
        <v>2831.65</v>
      </c>
      <c r="O175" s="58">
        <f t="shared" si="11"/>
        <v>37168.35</v>
      </c>
    </row>
    <row r="176" spans="1:15" s="6" customFormat="1" ht="150.75" customHeight="1">
      <c r="A176" s="53">
        <v>163</v>
      </c>
      <c r="B176" s="54" t="s">
        <v>140</v>
      </c>
      <c r="C176" s="54" t="s">
        <v>177</v>
      </c>
      <c r="D176" s="54" t="s">
        <v>114</v>
      </c>
      <c r="E176" s="54" t="s">
        <v>19</v>
      </c>
      <c r="F176" s="55" t="s">
        <v>122</v>
      </c>
      <c r="G176" s="62">
        <v>44692</v>
      </c>
      <c r="H176" s="62">
        <v>44876</v>
      </c>
      <c r="I176" s="59">
        <v>40000</v>
      </c>
      <c r="J176" s="58">
        <f t="shared" si="12"/>
        <v>1148</v>
      </c>
      <c r="K176" s="59">
        <f t="shared" si="13"/>
        <v>1216</v>
      </c>
      <c r="L176" s="58">
        <v>442.65</v>
      </c>
      <c r="M176" s="61">
        <v>25</v>
      </c>
      <c r="N176" s="58">
        <f t="shared" si="10"/>
        <v>2831.65</v>
      </c>
      <c r="O176" s="58">
        <f t="shared" si="11"/>
        <v>37168.35</v>
      </c>
    </row>
    <row r="177" spans="1:15" s="6" customFormat="1" ht="150.75" customHeight="1">
      <c r="A177" s="53">
        <v>164</v>
      </c>
      <c r="B177" s="54" t="s">
        <v>128</v>
      </c>
      <c r="C177" s="54" t="s">
        <v>177</v>
      </c>
      <c r="D177" s="54" t="s">
        <v>114</v>
      </c>
      <c r="E177" s="54" t="s">
        <v>19</v>
      </c>
      <c r="F177" s="55" t="s">
        <v>122</v>
      </c>
      <c r="G177" s="62">
        <v>44696</v>
      </c>
      <c r="H177" s="62">
        <v>44880</v>
      </c>
      <c r="I177" s="59">
        <v>40000</v>
      </c>
      <c r="J177" s="58">
        <f t="shared" si="12"/>
        <v>1148</v>
      </c>
      <c r="K177" s="59">
        <f t="shared" si="13"/>
        <v>1216</v>
      </c>
      <c r="L177" s="58">
        <v>442.65</v>
      </c>
      <c r="M177" s="61">
        <v>25</v>
      </c>
      <c r="N177" s="58">
        <f t="shared" si="10"/>
        <v>2831.65</v>
      </c>
      <c r="O177" s="58">
        <f t="shared" si="11"/>
        <v>37168.35</v>
      </c>
    </row>
    <row r="178" spans="1:15" s="6" customFormat="1" ht="150.75" customHeight="1">
      <c r="A178" s="53">
        <v>165</v>
      </c>
      <c r="B178" s="54" t="s">
        <v>71</v>
      </c>
      <c r="C178" s="54" t="s">
        <v>177</v>
      </c>
      <c r="D178" s="54" t="s">
        <v>152</v>
      </c>
      <c r="E178" s="54" t="s">
        <v>19</v>
      </c>
      <c r="F178" s="55" t="s">
        <v>122</v>
      </c>
      <c r="G178" s="62">
        <v>44733</v>
      </c>
      <c r="H178" s="62">
        <v>44886</v>
      </c>
      <c r="I178" s="59">
        <v>45000</v>
      </c>
      <c r="J178" s="58">
        <f t="shared" si="12"/>
        <v>1291.5</v>
      </c>
      <c r="K178" s="59">
        <f t="shared" si="13"/>
        <v>1368</v>
      </c>
      <c r="L178" s="58">
        <v>1148.33</v>
      </c>
      <c r="M178" s="61">
        <v>25</v>
      </c>
      <c r="N178" s="58">
        <f t="shared" si="10"/>
        <v>3832.83</v>
      </c>
      <c r="O178" s="58">
        <f t="shared" si="11"/>
        <v>41167.17</v>
      </c>
    </row>
    <row r="179" spans="1:15" s="5" customFormat="1" ht="150.75" customHeight="1">
      <c r="A179" s="53">
        <v>166</v>
      </c>
      <c r="B179" s="54" t="s">
        <v>20</v>
      </c>
      <c r="C179" s="54" t="s">
        <v>177</v>
      </c>
      <c r="D179" s="54" t="s">
        <v>114</v>
      </c>
      <c r="E179" s="54" t="s">
        <v>19</v>
      </c>
      <c r="F179" s="53" t="s">
        <v>122</v>
      </c>
      <c r="G179" s="56">
        <v>44774</v>
      </c>
      <c r="H179" s="56">
        <v>44927</v>
      </c>
      <c r="I179" s="57">
        <v>40000</v>
      </c>
      <c r="J179" s="58">
        <f t="shared" si="12"/>
        <v>1148</v>
      </c>
      <c r="K179" s="59">
        <f t="shared" si="13"/>
        <v>1216</v>
      </c>
      <c r="L179" s="58">
        <v>442.65</v>
      </c>
      <c r="M179" s="61">
        <v>25</v>
      </c>
      <c r="N179" s="58">
        <f t="shared" si="10"/>
        <v>2831.65</v>
      </c>
      <c r="O179" s="58">
        <f t="shared" si="11"/>
        <v>37168.35</v>
      </c>
    </row>
    <row r="180" spans="1:15" s="5" customFormat="1" ht="101.25" customHeight="1">
      <c r="A180" s="53">
        <v>167</v>
      </c>
      <c r="B180" s="54" t="s">
        <v>216</v>
      </c>
      <c r="C180" s="54" t="s">
        <v>177</v>
      </c>
      <c r="D180" s="54" t="s">
        <v>114</v>
      </c>
      <c r="E180" s="54" t="s">
        <v>19</v>
      </c>
      <c r="F180" s="53" t="s">
        <v>122</v>
      </c>
      <c r="G180" s="56">
        <v>44774</v>
      </c>
      <c r="H180" s="56">
        <v>44927</v>
      </c>
      <c r="I180" s="57">
        <v>40000</v>
      </c>
      <c r="J180" s="58">
        <f t="shared" ref="J180" si="14">+I180*2.87%</f>
        <v>1148</v>
      </c>
      <c r="K180" s="59">
        <f t="shared" ref="K180" si="15">+I180*3.04%</f>
        <v>1216</v>
      </c>
      <c r="L180" s="58">
        <v>442.65</v>
      </c>
      <c r="M180" s="61">
        <v>25</v>
      </c>
      <c r="N180" s="58">
        <f t="shared" si="10"/>
        <v>2831.65</v>
      </c>
      <c r="O180" s="58">
        <f t="shared" si="11"/>
        <v>37168.35</v>
      </c>
    </row>
    <row r="181" spans="1:15" s="5" customFormat="1" ht="101.25" customHeight="1">
      <c r="A181" s="53">
        <v>168</v>
      </c>
      <c r="B181" s="54" t="s">
        <v>217</v>
      </c>
      <c r="C181" s="54" t="s">
        <v>177</v>
      </c>
      <c r="D181" s="54" t="s">
        <v>114</v>
      </c>
      <c r="E181" s="54" t="s">
        <v>19</v>
      </c>
      <c r="F181" s="53" t="s">
        <v>122</v>
      </c>
      <c r="G181" s="56">
        <v>44774</v>
      </c>
      <c r="H181" s="56">
        <v>44927</v>
      </c>
      <c r="I181" s="57">
        <v>40000</v>
      </c>
      <c r="J181" s="58">
        <v>1148</v>
      </c>
      <c r="K181" s="59">
        <v>1216</v>
      </c>
      <c r="L181" s="58">
        <v>442.65</v>
      </c>
      <c r="M181" s="61">
        <v>25</v>
      </c>
      <c r="N181" s="58">
        <f t="shared" si="10"/>
        <v>2831.65</v>
      </c>
      <c r="O181" s="58">
        <f t="shared" si="11"/>
        <v>37168.35</v>
      </c>
    </row>
    <row r="182" spans="1:15" s="6" customFormat="1" ht="101.25" customHeight="1">
      <c r="A182" s="53">
        <v>169</v>
      </c>
      <c r="B182" s="54" t="s">
        <v>164</v>
      </c>
      <c r="C182" s="54" t="s">
        <v>197</v>
      </c>
      <c r="D182" s="54" t="s">
        <v>202</v>
      </c>
      <c r="E182" s="54" t="s">
        <v>19</v>
      </c>
      <c r="F182" s="55" t="s">
        <v>122</v>
      </c>
      <c r="G182" s="56">
        <v>44774</v>
      </c>
      <c r="H182" s="56">
        <v>44927</v>
      </c>
      <c r="I182" s="57">
        <v>175000</v>
      </c>
      <c r="J182" s="58">
        <f t="shared" si="12"/>
        <v>5022.5</v>
      </c>
      <c r="K182" s="59">
        <f>162625*3.04%</f>
        <v>4943.8</v>
      </c>
      <c r="L182" s="58">
        <v>29841.29</v>
      </c>
      <c r="M182" s="61">
        <v>25</v>
      </c>
      <c r="N182" s="58">
        <f t="shared" si="10"/>
        <v>39832.589999999997</v>
      </c>
      <c r="O182" s="58">
        <f t="shared" si="11"/>
        <v>135167.41</v>
      </c>
    </row>
    <row r="183" spans="1:15" s="6" customFormat="1" ht="101.25" customHeight="1">
      <c r="A183" s="53">
        <v>170</v>
      </c>
      <c r="B183" s="54" t="s">
        <v>37</v>
      </c>
      <c r="C183" s="54" t="s">
        <v>197</v>
      </c>
      <c r="D183" s="54" t="s">
        <v>187</v>
      </c>
      <c r="E183" s="54" t="s">
        <v>19</v>
      </c>
      <c r="F183" s="55" t="s">
        <v>122</v>
      </c>
      <c r="G183" s="56">
        <v>44774</v>
      </c>
      <c r="H183" s="56">
        <v>44927</v>
      </c>
      <c r="I183" s="57">
        <v>125000</v>
      </c>
      <c r="J183" s="58">
        <f t="shared" si="12"/>
        <v>3587.5</v>
      </c>
      <c r="K183" s="59">
        <f t="shared" ref="K183:K214" si="16">+I183*3.04%</f>
        <v>3800</v>
      </c>
      <c r="L183" s="58">
        <v>17985.990000000002</v>
      </c>
      <c r="M183" s="61">
        <v>25</v>
      </c>
      <c r="N183" s="58">
        <f t="shared" si="10"/>
        <v>25398.49</v>
      </c>
      <c r="O183" s="58">
        <f t="shared" si="11"/>
        <v>99601.51</v>
      </c>
    </row>
    <row r="184" spans="1:15" s="6" customFormat="1" ht="101.25" customHeight="1">
      <c r="A184" s="53">
        <v>171</v>
      </c>
      <c r="B184" s="54" t="s">
        <v>111</v>
      </c>
      <c r="C184" s="54" t="s">
        <v>197</v>
      </c>
      <c r="D184" s="54" t="s">
        <v>185</v>
      </c>
      <c r="E184" s="54" t="s">
        <v>19</v>
      </c>
      <c r="F184" s="55" t="s">
        <v>122</v>
      </c>
      <c r="G184" s="62">
        <v>44716</v>
      </c>
      <c r="H184" s="62">
        <v>44869</v>
      </c>
      <c r="I184" s="59">
        <v>95000</v>
      </c>
      <c r="J184" s="58">
        <f t="shared" si="12"/>
        <v>2726.5</v>
      </c>
      <c r="K184" s="59">
        <f t="shared" si="16"/>
        <v>2888</v>
      </c>
      <c r="L184" s="58">
        <v>10929.24</v>
      </c>
      <c r="M184" s="61">
        <v>25</v>
      </c>
      <c r="N184" s="58">
        <f t="shared" si="10"/>
        <v>16568.739999999998</v>
      </c>
      <c r="O184" s="58">
        <f t="shared" si="11"/>
        <v>78431.260000000009</v>
      </c>
    </row>
    <row r="185" spans="1:15" s="17" customFormat="1" ht="92.25" customHeight="1">
      <c r="A185" s="53">
        <v>172</v>
      </c>
      <c r="B185" s="68" t="s">
        <v>156</v>
      </c>
      <c r="C185" s="68" t="s">
        <v>157</v>
      </c>
      <c r="D185" s="68" t="s">
        <v>315</v>
      </c>
      <c r="E185" s="68" t="s">
        <v>19</v>
      </c>
      <c r="F185" s="69" t="s">
        <v>121</v>
      </c>
      <c r="G185" s="56">
        <v>44790</v>
      </c>
      <c r="H185" s="70">
        <v>44943</v>
      </c>
      <c r="I185" s="71">
        <v>100000</v>
      </c>
      <c r="J185" s="61">
        <f t="shared" si="12"/>
        <v>2870</v>
      </c>
      <c r="K185" s="64">
        <f t="shared" si="16"/>
        <v>3040</v>
      </c>
      <c r="L185" s="58">
        <v>11767.84</v>
      </c>
      <c r="M185" s="61">
        <v>1375.12</v>
      </c>
      <c r="N185" s="61">
        <f t="shared" si="10"/>
        <v>19052.96</v>
      </c>
      <c r="O185" s="61">
        <f t="shared" si="11"/>
        <v>80947.040000000008</v>
      </c>
    </row>
    <row r="186" spans="1:15" s="17" customFormat="1" ht="80.25" customHeight="1">
      <c r="A186" s="53">
        <v>173</v>
      </c>
      <c r="B186" s="68" t="s">
        <v>204</v>
      </c>
      <c r="C186" s="68" t="s">
        <v>157</v>
      </c>
      <c r="D186" s="68" t="s">
        <v>205</v>
      </c>
      <c r="E186" s="68" t="s">
        <v>19</v>
      </c>
      <c r="F186" s="69" t="s">
        <v>121</v>
      </c>
      <c r="G186" s="62">
        <v>44805</v>
      </c>
      <c r="H186" s="62">
        <v>44986</v>
      </c>
      <c r="I186" s="64">
        <v>40000</v>
      </c>
      <c r="J186" s="61">
        <f t="shared" ref="J186:J187" si="17">+I186*2.87%</f>
        <v>1148</v>
      </c>
      <c r="K186" s="64">
        <f t="shared" si="16"/>
        <v>1216</v>
      </c>
      <c r="L186" s="58">
        <v>442.65</v>
      </c>
      <c r="M186" s="61">
        <v>25</v>
      </c>
      <c r="N186" s="61">
        <f t="shared" si="10"/>
        <v>2831.65</v>
      </c>
      <c r="O186" s="61">
        <f t="shared" si="11"/>
        <v>37168.35</v>
      </c>
    </row>
    <row r="187" spans="1:15" s="17" customFormat="1" ht="80.25" customHeight="1">
      <c r="A187" s="53">
        <v>174</v>
      </c>
      <c r="B187" s="68" t="s">
        <v>280</v>
      </c>
      <c r="C187" s="68" t="s">
        <v>157</v>
      </c>
      <c r="D187" s="68" t="s">
        <v>205</v>
      </c>
      <c r="E187" s="68" t="s">
        <v>19</v>
      </c>
      <c r="F187" s="69" t="s">
        <v>121</v>
      </c>
      <c r="G187" s="70">
        <v>44787</v>
      </c>
      <c r="H187" s="70">
        <v>44940</v>
      </c>
      <c r="I187" s="64">
        <v>40000</v>
      </c>
      <c r="J187" s="61">
        <f t="shared" si="17"/>
        <v>1148</v>
      </c>
      <c r="K187" s="64">
        <f t="shared" si="16"/>
        <v>1216</v>
      </c>
      <c r="L187" s="58">
        <v>442.65</v>
      </c>
      <c r="M187" s="61">
        <v>25</v>
      </c>
      <c r="N187" s="61">
        <f t="shared" si="10"/>
        <v>2831.65</v>
      </c>
      <c r="O187" s="61">
        <f t="shared" si="11"/>
        <v>37168.35</v>
      </c>
    </row>
    <row r="188" spans="1:15" s="17" customFormat="1" ht="91.5" customHeight="1">
      <c r="A188" s="53">
        <v>175</v>
      </c>
      <c r="B188" s="68" t="s">
        <v>38</v>
      </c>
      <c r="C188" s="68" t="s">
        <v>158</v>
      </c>
      <c r="D188" s="68" t="s">
        <v>159</v>
      </c>
      <c r="E188" s="68" t="s">
        <v>19</v>
      </c>
      <c r="F188" s="69" t="s">
        <v>122</v>
      </c>
      <c r="G188" s="77">
        <v>44784</v>
      </c>
      <c r="H188" s="77">
        <v>44937</v>
      </c>
      <c r="I188" s="71">
        <v>140000</v>
      </c>
      <c r="J188" s="61">
        <f t="shared" si="12"/>
        <v>4018</v>
      </c>
      <c r="K188" s="64">
        <f t="shared" si="16"/>
        <v>4256</v>
      </c>
      <c r="L188" s="58">
        <v>21514.37</v>
      </c>
      <c r="M188" s="61">
        <v>1525</v>
      </c>
      <c r="N188" s="61">
        <f t="shared" si="10"/>
        <v>31313.37</v>
      </c>
      <c r="O188" s="61">
        <f t="shared" si="11"/>
        <v>108686.63</v>
      </c>
    </row>
    <row r="189" spans="1:15" s="17" customFormat="1" ht="91.5" customHeight="1">
      <c r="A189" s="53">
        <v>176</v>
      </c>
      <c r="B189" s="68" t="s">
        <v>80</v>
      </c>
      <c r="C189" s="68" t="s">
        <v>158</v>
      </c>
      <c r="D189" s="68" t="s">
        <v>75</v>
      </c>
      <c r="E189" s="68" t="s">
        <v>19</v>
      </c>
      <c r="F189" s="69" t="s">
        <v>122</v>
      </c>
      <c r="G189" s="70">
        <v>44682</v>
      </c>
      <c r="H189" s="70">
        <v>44866</v>
      </c>
      <c r="I189" s="64">
        <v>50000</v>
      </c>
      <c r="J189" s="61">
        <f t="shared" si="12"/>
        <v>1435</v>
      </c>
      <c r="K189" s="64">
        <f t="shared" si="16"/>
        <v>1520</v>
      </c>
      <c r="L189" s="58">
        <v>1448.96</v>
      </c>
      <c r="M189" s="61">
        <v>2725.24</v>
      </c>
      <c r="N189" s="61">
        <f t="shared" si="10"/>
        <v>7129.2</v>
      </c>
      <c r="O189" s="61">
        <f t="shared" si="11"/>
        <v>42870.8</v>
      </c>
    </row>
    <row r="190" spans="1:15" s="50" customFormat="1" ht="91.5" customHeight="1">
      <c r="A190" s="53">
        <v>177</v>
      </c>
      <c r="B190" s="78" t="s">
        <v>60</v>
      </c>
      <c r="C190" s="78" t="s">
        <v>158</v>
      </c>
      <c r="D190" s="78" t="s">
        <v>67</v>
      </c>
      <c r="E190" s="78" t="s">
        <v>19</v>
      </c>
      <c r="F190" s="82" t="s">
        <v>121</v>
      </c>
      <c r="G190" s="83">
        <v>44299</v>
      </c>
      <c r="H190" s="83">
        <v>44847</v>
      </c>
      <c r="I190" s="81">
        <v>60000</v>
      </c>
      <c r="J190" s="60">
        <f t="shared" si="12"/>
        <v>1722</v>
      </c>
      <c r="K190" s="81">
        <f t="shared" si="16"/>
        <v>1824</v>
      </c>
      <c r="L190" s="58">
        <v>2946.63</v>
      </c>
      <c r="M190" s="61">
        <v>2725.24</v>
      </c>
      <c r="N190" s="60">
        <f t="shared" si="10"/>
        <v>9217.869999999999</v>
      </c>
      <c r="O190" s="60">
        <f t="shared" si="11"/>
        <v>50782.130000000005</v>
      </c>
    </row>
    <row r="191" spans="1:15" s="130" customFormat="1" ht="91.5" customHeight="1">
      <c r="A191" s="124">
        <v>178</v>
      </c>
      <c r="B191" s="125" t="s">
        <v>333</v>
      </c>
      <c r="C191" s="125" t="s">
        <v>158</v>
      </c>
      <c r="D191" s="125" t="s">
        <v>207</v>
      </c>
      <c r="E191" s="125" t="s">
        <v>19</v>
      </c>
      <c r="F191" s="126" t="s">
        <v>122</v>
      </c>
      <c r="G191" s="127">
        <v>44805</v>
      </c>
      <c r="H191" s="127">
        <v>44986</v>
      </c>
      <c r="I191" s="128">
        <v>90000</v>
      </c>
      <c r="J191" s="129">
        <f t="shared" si="12"/>
        <v>2583</v>
      </c>
      <c r="K191" s="128">
        <f t="shared" si="16"/>
        <v>2736</v>
      </c>
      <c r="L191" s="129">
        <v>9753.1200000000008</v>
      </c>
      <c r="M191" s="129">
        <v>25</v>
      </c>
      <c r="N191" s="129">
        <f t="shared" si="10"/>
        <v>15097.12</v>
      </c>
      <c r="O191" s="129">
        <f t="shared" si="11"/>
        <v>74902.880000000005</v>
      </c>
    </row>
    <row r="192" spans="1:15" s="17" customFormat="1" ht="97.5" customHeight="1">
      <c r="A192" s="53">
        <v>179</v>
      </c>
      <c r="B192" s="68" t="s">
        <v>48</v>
      </c>
      <c r="C192" s="68" t="s">
        <v>184</v>
      </c>
      <c r="D192" s="68" t="s">
        <v>171</v>
      </c>
      <c r="E192" s="68" t="s">
        <v>19</v>
      </c>
      <c r="F192" s="69" t="s">
        <v>121</v>
      </c>
      <c r="G192" s="65">
        <v>44287</v>
      </c>
      <c r="H192" s="65">
        <v>44835</v>
      </c>
      <c r="I192" s="71">
        <v>130000</v>
      </c>
      <c r="J192" s="61">
        <f t="shared" si="12"/>
        <v>3731</v>
      </c>
      <c r="K192" s="64">
        <f t="shared" si="16"/>
        <v>3952</v>
      </c>
      <c r="L192" s="58">
        <v>19162.12</v>
      </c>
      <c r="M192" s="61">
        <v>1525</v>
      </c>
      <c r="N192" s="61">
        <f t="shared" si="10"/>
        <v>28370.12</v>
      </c>
      <c r="O192" s="61">
        <f t="shared" si="11"/>
        <v>101629.88</v>
      </c>
    </row>
    <row r="193" spans="1:15" s="6" customFormat="1" ht="115.5" customHeight="1">
      <c r="A193" s="53">
        <v>180</v>
      </c>
      <c r="B193" s="54" t="s">
        <v>224</v>
      </c>
      <c r="C193" s="54" t="s">
        <v>184</v>
      </c>
      <c r="D193" s="54" t="s">
        <v>113</v>
      </c>
      <c r="E193" s="54" t="s">
        <v>19</v>
      </c>
      <c r="F193" s="55" t="s">
        <v>122</v>
      </c>
      <c r="G193" s="63">
        <v>44743</v>
      </c>
      <c r="H193" s="63">
        <v>44896</v>
      </c>
      <c r="I193" s="57">
        <v>70000</v>
      </c>
      <c r="J193" s="58">
        <f t="shared" si="12"/>
        <v>2009</v>
      </c>
      <c r="K193" s="59">
        <f t="shared" si="16"/>
        <v>2128</v>
      </c>
      <c r="L193" s="58">
        <v>5368.48</v>
      </c>
      <c r="M193" s="61">
        <v>25</v>
      </c>
      <c r="N193" s="58">
        <f t="shared" si="10"/>
        <v>9530.48</v>
      </c>
      <c r="O193" s="58">
        <f t="shared" si="11"/>
        <v>60469.520000000004</v>
      </c>
    </row>
    <row r="194" spans="1:15" s="6" customFormat="1" ht="123" customHeight="1">
      <c r="A194" s="53">
        <v>181</v>
      </c>
      <c r="B194" s="54" t="s">
        <v>301</v>
      </c>
      <c r="C194" s="54" t="s">
        <v>184</v>
      </c>
      <c r="D194" s="54" t="s">
        <v>113</v>
      </c>
      <c r="E194" s="54" t="s">
        <v>19</v>
      </c>
      <c r="F194" s="55" t="s">
        <v>122</v>
      </c>
      <c r="G194" s="62">
        <v>44770</v>
      </c>
      <c r="H194" s="62">
        <v>44923</v>
      </c>
      <c r="I194" s="57">
        <v>60000</v>
      </c>
      <c r="J194" s="58">
        <f t="shared" si="12"/>
        <v>1722</v>
      </c>
      <c r="K194" s="59">
        <f t="shared" si="16"/>
        <v>1824</v>
      </c>
      <c r="L194" s="58">
        <v>3486.68</v>
      </c>
      <c r="M194" s="61">
        <v>25</v>
      </c>
      <c r="N194" s="58">
        <f t="shared" si="10"/>
        <v>7057.68</v>
      </c>
      <c r="O194" s="58">
        <f t="shared" si="11"/>
        <v>52942.32</v>
      </c>
    </row>
    <row r="195" spans="1:15" s="17" customFormat="1" ht="157.5" customHeight="1">
      <c r="A195" s="53">
        <v>182</v>
      </c>
      <c r="B195" s="84" t="s">
        <v>54</v>
      </c>
      <c r="C195" s="84" t="s">
        <v>184</v>
      </c>
      <c r="D195" s="84" t="s">
        <v>172</v>
      </c>
      <c r="E195" s="84" t="s">
        <v>19</v>
      </c>
      <c r="F195" s="69" t="s">
        <v>121</v>
      </c>
      <c r="G195" s="70">
        <v>44682</v>
      </c>
      <c r="H195" s="70">
        <v>44866</v>
      </c>
      <c r="I195" s="71">
        <v>130000</v>
      </c>
      <c r="J195" s="61">
        <f t="shared" si="12"/>
        <v>3731</v>
      </c>
      <c r="K195" s="64">
        <f t="shared" si="16"/>
        <v>3952</v>
      </c>
      <c r="L195" s="58">
        <v>19162.12</v>
      </c>
      <c r="M195" s="61">
        <v>1525</v>
      </c>
      <c r="N195" s="61">
        <f t="shared" si="10"/>
        <v>28370.12</v>
      </c>
      <c r="O195" s="61">
        <f t="shared" si="11"/>
        <v>101629.88</v>
      </c>
    </row>
    <row r="196" spans="1:15" s="17" customFormat="1" ht="96" customHeight="1">
      <c r="A196" s="53">
        <v>183</v>
      </c>
      <c r="B196" s="84" t="s">
        <v>84</v>
      </c>
      <c r="C196" s="84" t="s">
        <v>184</v>
      </c>
      <c r="D196" s="84" t="s">
        <v>181</v>
      </c>
      <c r="E196" s="84" t="s">
        <v>19</v>
      </c>
      <c r="F196" s="69" t="s">
        <v>121</v>
      </c>
      <c r="G196" s="70">
        <v>44774</v>
      </c>
      <c r="H196" s="70">
        <v>44927</v>
      </c>
      <c r="I196" s="64">
        <v>130000</v>
      </c>
      <c r="J196" s="61">
        <f t="shared" ref="J196:J229" si="18">+I196*2.87%</f>
        <v>3731</v>
      </c>
      <c r="K196" s="64">
        <f t="shared" si="16"/>
        <v>3952</v>
      </c>
      <c r="L196" s="58">
        <v>19162.12</v>
      </c>
      <c r="M196" s="61">
        <v>1525</v>
      </c>
      <c r="N196" s="61">
        <f t="shared" si="10"/>
        <v>28370.12</v>
      </c>
      <c r="O196" s="61">
        <f t="shared" si="11"/>
        <v>101629.88</v>
      </c>
    </row>
    <row r="197" spans="1:15" s="6" customFormat="1" ht="96" customHeight="1">
      <c r="A197" s="53">
        <v>184</v>
      </c>
      <c r="B197" s="54" t="s">
        <v>322</v>
      </c>
      <c r="C197" s="54" t="s">
        <v>184</v>
      </c>
      <c r="D197" s="54" t="s">
        <v>69</v>
      </c>
      <c r="E197" s="54" t="s">
        <v>19</v>
      </c>
      <c r="F197" s="55" t="s">
        <v>121</v>
      </c>
      <c r="G197" s="63">
        <v>44774</v>
      </c>
      <c r="H197" s="63">
        <v>44927</v>
      </c>
      <c r="I197" s="59">
        <v>60000</v>
      </c>
      <c r="J197" s="58">
        <f t="shared" si="18"/>
        <v>1722</v>
      </c>
      <c r="K197" s="59">
        <f t="shared" si="16"/>
        <v>1824</v>
      </c>
      <c r="L197" s="58">
        <v>3486.68</v>
      </c>
      <c r="M197" s="61">
        <v>25</v>
      </c>
      <c r="N197" s="58">
        <f t="shared" si="10"/>
        <v>7057.68</v>
      </c>
      <c r="O197" s="58">
        <f t="shared" si="11"/>
        <v>52942.32</v>
      </c>
    </row>
    <row r="198" spans="1:15" s="17" customFormat="1" ht="96" customHeight="1">
      <c r="A198" s="53">
        <v>185</v>
      </c>
      <c r="B198" s="68" t="s">
        <v>102</v>
      </c>
      <c r="C198" s="68" t="s">
        <v>184</v>
      </c>
      <c r="D198" s="68" t="s">
        <v>277</v>
      </c>
      <c r="E198" s="68" t="s">
        <v>19</v>
      </c>
      <c r="F198" s="69" t="s">
        <v>122</v>
      </c>
      <c r="G198" s="70">
        <v>44774</v>
      </c>
      <c r="H198" s="70">
        <v>44927</v>
      </c>
      <c r="I198" s="64">
        <v>70000</v>
      </c>
      <c r="J198" s="61">
        <f t="shared" si="18"/>
        <v>2009</v>
      </c>
      <c r="K198" s="64">
        <f t="shared" si="16"/>
        <v>2128</v>
      </c>
      <c r="L198" s="58">
        <v>5368.48</v>
      </c>
      <c r="M198" s="61">
        <v>25</v>
      </c>
      <c r="N198" s="61">
        <f t="shared" si="10"/>
        <v>9530.48</v>
      </c>
      <c r="O198" s="61">
        <f t="shared" si="11"/>
        <v>60469.520000000004</v>
      </c>
    </row>
    <row r="199" spans="1:15" s="17" customFormat="1" ht="96" customHeight="1">
      <c r="A199" s="53">
        <v>186</v>
      </c>
      <c r="B199" s="68" t="s">
        <v>34</v>
      </c>
      <c r="C199" s="68" t="s">
        <v>184</v>
      </c>
      <c r="D199" s="68" t="s">
        <v>113</v>
      </c>
      <c r="E199" s="68" t="s">
        <v>19</v>
      </c>
      <c r="F199" s="69" t="s">
        <v>121</v>
      </c>
      <c r="G199" s="70">
        <v>44683</v>
      </c>
      <c r="H199" s="70">
        <v>44867</v>
      </c>
      <c r="I199" s="71">
        <v>60000</v>
      </c>
      <c r="J199" s="61">
        <f t="shared" si="18"/>
        <v>1722</v>
      </c>
      <c r="K199" s="64">
        <f t="shared" si="16"/>
        <v>1824</v>
      </c>
      <c r="L199" s="58">
        <v>3486.68</v>
      </c>
      <c r="M199" s="61">
        <v>25</v>
      </c>
      <c r="N199" s="61">
        <f t="shared" si="10"/>
        <v>7057.68</v>
      </c>
      <c r="O199" s="61">
        <f t="shared" si="11"/>
        <v>52942.32</v>
      </c>
    </row>
    <row r="200" spans="1:15" s="17" customFormat="1" ht="96" customHeight="1">
      <c r="A200" s="53">
        <v>187</v>
      </c>
      <c r="B200" s="68" t="s">
        <v>45</v>
      </c>
      <c r="C200" s="68" t="s">
        <v>184</v>
      </c>
      <c r="D200" s="68" t="s">
        <v>44</v>
      </c>
      <c r="E200" s="68" t="s">
        <v>19</v>
      </c>
      <c r="F200" s="69" t="s">
        <v>122</v>
      </c>
      <c r="G200" s="62">
        <v>44805</v>
      </c>
      <c r="H200" s="62">
        <v>44986</v>
      </c>
      <c r="I200" s="71">
        <v>60000</v>
      </c>
      <c r="J200" s="61">
        <f t="shared" si="18"/>
        <v>1722</v>
      </c>
      <c r="K200" s="64">
        <f t="shared" si="16"/>
        <v>1824</v>
      </c>
      <c r="L200" s="58">
        <v>3486.68</v>
      </c>
      <c r="M200" s="61">
        <v>25</v>
      </c>
      <c r="N200" s="61">
        <f t="shared" si="10"/>
        <v>7057.68</v>
      </c>
      <c r="O200" s="61">
        <f t="shared" si="11"/>
        <v>52942.32</v>
      </c>
    </row>
    <row r="201" spans="1:15" s="17" customFormat="1" ht="96" customHeight="1">
      <c r="A201" s="53">
        <v>188</v>
      </c>
      <c r="B201" s="85" t="s">
        <v>147</v>
      </c>
      <c r="C201" s="68" t="s">
        <v>184</v>
      </c>
      <c r="D201" s="85" t="s">
        <v>44</v>
      </c>
      <c r="E201" s="68" t="s">
        <v>19</v>
      </c>
      <c r="F201" s="69" t="s">
        <v>122</v>
      </c>
      <c r="G201" s="70">
        <v>44784</v>
      </c>
      <c r="H201" s="70">
        <v>44937</v>
      </c>
      <c r="I201" s="64">
        <v>70000</v>
      </c>
      <c r="J201" s="86">
        <f t="shared" si="18"/>
        <v>2009</v>
      </c>
      <c r="K201" s="64">
        <f t="shared" si="16"/>
        <v>2128</v>
      </c>
      <c r="L201" s="67">
        <v>5098.45</v>
      </c>
      <c r="M201" s="61">
        <v>1375.12</v>
      </c>
      <c r="N201" s="61">
        <f t="shared" si="10"/>
        <v>10610.57</v>
      </c>
      <c r="O201" s="61">
        <f t="shared" si="11"/>
        <v>59389.43</v>
      </c>
    </row>
    <row r="202" spans="1:15" s="17" customFormat="1" ht="96" customHeight="1">
      <c r="A202" s="53">
        <v>189</v>
      </c>
      <c r="B202" s="68" t="s">
        <v>101</v>
      </c>
      <c r="C202" s="68" t="s">
        <v>184</v>
      </c>
      <c r="D202" s="68" t="s">
        <v>56</v>
      </c>
      <c r="E202" s="68" t="s">
        <v>19</v>
      </c>
      <c r="F202" s="69" t="s">
        <v>122</v>
      </c>
      <c r="G202" s="70">
        <v>44774</v>
      </c>
      <c r="H202" s="70">
        <v>44927</v>
      </c>
      <c r="I202" s="64">
        <v>100000</v>
      </c>
      <c r="J202" s="61">
        <f t="shared" si="18"/>
        <v>2870</v>
      </c>
      <c r="K202" s="64">
        <f t="shared" si="16"/>
        <v>3040</v>
      </c>
      <c r="L202" s="67">
        <v>12105.37</v>
      </c>
      <c r="M202" s="61">
        <v>25</v>
      </c>
      <c r="N202" s="61">
        <f t="shared" si="10"/>
        <v>18040.370000000003</v>
      </c>
      <c r="O202" s="61">
        <f t="shared" si="11"/>
        <v>81959.63</v>
      </c>
    </row>
    <row r="203" spans="1:15" s="17" customFormat="1" ht="96" customHeight="1">
      <c r="A203" s="53">
        <v>190</v>
      </c>
      <c r="B203" s="68" t="s">
        <v>46</v>
      </c>
      <c r="C203" s="68" t="s">
        <v>184</v>
      </c>
      <c r="D203" s="68" t="s">
        <v>47</v>
      </c>
      <c r="E203" s="68" t="s">
        <v>19</v>
      </c>
      <c r="F203" s="69" t="s">
        <v>121</v>
      </c>
      <c r="G203" s="62">
        <v>44805</v>
      </c>
      <c r="H203" s="62">
        <v>44986</v>
      </c>
      <c r="I203" s="71">
        <v>70000</v>
      </c>
      <c r="J203" s="61">
        <f t="shared" si="18"/>
        <v>2009</v>
      </c>
      <c r="K203" s="64">
        <f t="shared" si="16"/>
        <v>2128</v>
      </c>
      <c r="L203" s="58">
        <v>5368.48</v>
      </c>
      <c r="M203" s="61">
        <v>25</v>
      </c>
      <c r="N203" s="61">
        <f t="shared" si="10"/>
        <v>9530.48</v>
      </c>
      <c r="O203" s="61">
        <f t="shared" si="11"/>
        <v>60469.520000000004</v>
      </c>
    </row>
    <row r="204" spans="1:15" s="49" customFormat="1" ht="96" customHeight="1">
      <c r="A204" s="53">
        <v>191</v>
      </c>
      <c r="B204" s="68" t="s">
        <v>21</v>
      </c>
      <c r="C204" s="68" t="s">
        <v>184</v>
      </c>
      <c r="D204" s="68" t="s">
        <v>17</v>
      </c>
      <c r="E204" s="68" t="s">
        <v>19</v>
      </c>
      <c r="F204" s="76" t="s">
        <v>122</v>
      </c>
      <c r="G204" s="77">
        <v>44784</v>
      </c>
      <c r="H204" s="77">
        <v>44937</v>
      </c>
      <c r="I204" s="71">
        <v>40000</v>
      </c>
      <c r="J204" s="61">
        <f t="shared" si="18"/>
        <v>1148</v>
      </c>
      <c r="K204" s="64">
        <f t="shared" si="16"/>
        <v>1216</v>
      </c>
      <c r="L204" s="58">
        <v>442.65</v>
      </c>
      <c r="M204" s="61">
        <v>25</v>
      </c>
      <c r="N204" s="61">
        <f t="shared" ref="N204:N233" si="19">SUM(J204:M204)</f>
        <v>2831.65</v>
      </c>
      <c r="O204" s="61">
        <f t="shared" si="11"/>
        <v>37168.35</v>
      </c>
    </row>
    <row r="205" spans="1:15" s="17" customFormat="1" ht="96" customHeight="1">
      <c r="A205" s="53">
        <v>192</v>
      </c>
      <c r="B205" s="68" t="s">
        <v>169</v>
      </c>
      <c r="C205" s="68" t="s">
        <v>184</v>
      </c>
      <c r="D205" s="68" t="s">
        <v>42</v>
      </c>
      <c r="E205" s="68" t="s">
        <v>19</v>
      </c>
      <c r="F205" s="69" t="s">
        <v>121</v>
      </c>
      <c r="G205" s="62">
        <v>44805</v>
      </c>
      <c r="H205" s="62">
        <v>44986</v>
      </c>
      <c r="I205" s="71">
        <v>50000</v>
      </c>
      <c r="J205" s="61">
        <f t="shared" si="18"/>
        <v>1435</v>
      </c>
      <c r="K205" s="64">
        <f t="shared" si="16"/>
        <v>1520</v>
      </c>
      <c r="L205" s="58">
        <v>1854</v>
      </c>
      <c r="M205" s="61">
        <v>25</v>
      </c>
      <c r="N205" s="61">
        <f t="shared" si="19"/>
        <v>4834</v>
      </c>
      <c r="O205" s="61">
        <f t="shared" si="11"/>
        <v>45166</v>
      </c>
    </row>
    <row r="206" spans="1:15" s="130" customFormat="1" ht="96" customHeight="1">
      <c r="A206" s="124">
        <v>193</v>
      </c>
      <c r="B206" s="125" t="s">
        <v>328</v>
      </c>
      <c r="C206" s="125" t="s">
        <v>184</v>
      </c>
      <c r="D206" s="125" t="s">
        <v>42</v>
      </c>
      <c r="E206" s="125" t="s">
        <v>19</v>
      </c>
      <c r="F206" s="126" t="s">
        <v>121</v>
      </c>
      <c r="G206" s="127">
        <v>44805</v>
      </c>
      <c r="H206" s="127">
        <v>44986</v>
      </c>
      <c r="I206" s="128">
        <v>60000</v>
      </c>
      <c r="J206" s="129">
        <f t="shared" si="18"/>
        <v>1722</v>
      </c>
      <c r="K206" s="128">
        <f t="shared" si="16"/>
        <v>1824</v>
      </c>
      <c r="L206" s="129">
        <v>3486.68</v>
      </c>
      <c r="M206" s="129">
        <v>25</v>
      </c>
      <c r="N206" s="129">
        <f t="shared" si="19"/>
        <v>7057.68</v>
      </c>
      <c r="O206" s="129">
        <f t="shared" si="11"/>
        <v>52942.32</v>
      </c>
    </row>
    <row r="207" spans="1:15" s="17" customFormat="1" ht="96" customHeight="1">
      <c r="A207" s="53">
        <v>194</v>
      </c>
      <c r="B207" s="68" t="s">
        <v>238</v>
      </c>
      <c r="C207" s="68" t="s">
        <v>184</v>
      </c>
      <c r="D207" s="68" t="s">
        <v>32</v>
      </c>
      <c r="E207" s="68" t="s">
        <v>19</v>
      </c>
      <c r="F207" s="69" t="s">
        <v>121</v>
      </c>
      <c r="G207" s="65">
        <v>44743</v>
      </c>
      <c r="H207" s="65">
        <v>44896</v>
      </c>
      <c r="I207" s="64">
        <v>60000</v>
      </c>
      <c r="J207" s="61">
        <f t="shared" si="18"/>
        <v>1722</v>
      </c>
      <c r="K207" s="64">
        <f t="shared" si="16"/>
        <v>1824</v>
      </c>
      <c r="L207" s="58">
        <v>3486.68</v>
      </c>
      <c r="M207" s="61">
        <v>716.16</v>
      </c>
      <c r="N207" s="61">
        <f t="shared" si="19"/>
        <v>7748.84</v>
      </c>
      <c r="O207" s="61">
        <f t="shared" si="11"/>
        <v>52251.16</v>
      </c>
    </row>
    <row r="208" spans="1:15" s="6" customFormat="1" ht="96" customHeight="1">
      <c r="A208" s="53">
        <v>195</v>
      </c>
      <c r="B208" s="54" t="s">
        <v>203</v>
      </c>
      <c r="C208" s="54" t="s">
        <v>194</v>
      </c>
      <c r="D208" s="54" t="s">
        <v>180</v>
      </c>
      <c r="E208" s="54" t="s">
        <v>19</v>
      </c>
      <c r="F208" s="55" t="s">
        <v>122</v>
      </c>
      <c r="G208" s="62">
        <v>44718</v>
      </c>
      <c r="H208" s="62">
        <v>44871</v>
      </c>
      <c r="I208" s="59">
        <v>130000</v>
      </c>
      <c r="J208" s="58">
        <f t="shared" si="18"/>
        <v>3731</v>
      </c>
      <c r="K208" s="59">
        <f t="shared" si="16"/>
        <v>3952</v>
      </c>
      <c r="L208" s="58">
        <v>19162.12</v>
      </c>
      <c r="M208" s="61">
        <v>25</v>
      </c>
      <c r="N208" s="58">
        <f t="shared" si="19"/>
        <v>26870.12</v>
      </c>
      <c r="O208" s="58">
        <f t="shared" si="11"/>
        <v>103129.88</v>
      </c>
    </row>
    <row r="209" spans="1:15" s="6" customFormat="1" ht="96" customHeight="1">
      <c r="A209" s="53">
        <v>196</v>
      </c>
      <c r="B209" s="54" t="s">
        <v>97</v>
      </c>
      <c r="C209" s="54" t="s">
        <v>194</v>
      </c>
      <c r="D209" s="54" t="s">
        <v>183</v>
      </c>
      <c r="E209" s="54" t="s">
        <v>19</v>
      </c>
      <c r="F209" s="55" t="s">
        <v>122</v>
      </c>
      <c r="G209" s="62">
        <v>44774</v>
      </c>
      <c r="H209" s="62">
        <v>44927</v>
      </c>
      <c r="I209" s="59">
        <v>145000</v>
      </c>
      <c r="J209" s="58">
        <f t="shared" si="18"/>
        <v>4161.5</v>
      </c>
      <c r="K209" s="59">
        <f t="shared" si="16"/>
        <v>4408</v>
      </c>
      <c r="L209" s="58">
        <v>22690.49</v>
      </c>
      <c r="M209" s="61">
        <v>25</v>
      </c>
      <c r="N209" s="58">
        <f t="shared" si="19"/>
        <v>31284.99</v>
      </c>
      <c r="O209" s="58">
        <f t="shared" ref="O209:O233" si="20">I209-N209</f>
        <v>113715.01</v>
      </c>
    </row>
    <row r="210" spans="1:15" s="6" customFormat="1" ht="96" customHeight="1">
      <c r="A210" s="53">
        <v>197</v>
      </c>
      <c r="B210" s="54" t="s">
        <v>124</v>
      </c>
      <c r="C210" s="54" t="s">
        <v>194</v>
      </c>
      <c r="D210" s="54" t="s">
        <v>133</v>
      </c>
      <c r="E210" s="54" t="s">
        <v>19</v>
      </c>
      <c r="F210" s="55" t="s">
        <v>122</v>
      </c>
      <c r="G210" s="62">
        <v>44682</v>
      </c>
      <c r="H210" s="62">
        <v>44866</v>
      </c>
      <c r="I210" s="59">
        <v>80000</v>
      </c>
      <c r="J210" s="58">
        <f t="shared" si="18"/>
        <v>2296</v>
      </c>
      <c r="K210" s="59">
        <f t="shared" si="16"/>
        <v>2432</v>
      </c>
      <c r="L210" s="58">
        <v>7400.87</v>
      </c>
      <c r="M210" s="61">
        <v>25</v>
      </c>
      <c r="N210" s="58">
        <f t="shared" si="19"/>
        <v>12153.869999999999</v>
      </c>
      <c r="O210" s="58">
        <f t="shared" si="20"/>
        <v>67846.13</v>
      </c>
    </row>
    <row r="211" spans="1:15" s="130" customFormat="1" ht="96" customHeight="1">
      <c r="A211" s="124">
        <v>198</v>
      </c>
      <c r="B211" s="125" t="s">
        <v>331</v>
      </c>
      <c r="C211" s="125" t="s">
        <v>194</v>
      </c>
      <c r="D211" s="125" t="s">
        <v>133</v>
      </c>
      <c r="E211" s="125" t="s">
        <v>19</v>
      </c>
      <c r="F211" s="126" t="s">
        <v>122</v>
      </c>
      <c r="G211" s="131">
        <v>44805</v>
      </c>
      <c r="H211" s="131">
        <v>44986</v>
      </c>
      <c r="I211" s="128">
        <v>45000</v>
      </c>
      <c r="J211" s="129">
        <f t="shared" si="18"/>
        <v>1291.5</v>
      </c>
      <c r="K211" s="128">
        <f t="shared" si="16"/>
        <v>1368</v>
      </c>
      <c r="L211" s="129">
        <v>1148.33</v>
      </c>
      <c r="M211" s="129">
        <v>25</v>
      </c>
      <c r="N211" s="129">
        <f t="shared" si="19"/>
        <v>3832.83</v>
      </c>
      <c r="O211" s="129">
        <f t="shared" si="20"/>
        <v>41167.17</v>
      </c>
    </row>
    <row r="212" spans="1:15" s="6" customFormat="1" ht="96" customHeight="1">
      <c r="A212" s="53">
        <v>199</v>
      </c>
      <c r="B212" s="54" t="s">
        <v>125</v>
      </c>
      <c r="C212" s="54" t="s">
        <v>194</v>
      </c>
      <c r="D212" s="54" t="s">
        <v>49</v>
      </c>
      <c r="E212" s="54" t="s">
        <v>19</v>
      </c>
      <c r="F212" s="55" t="s">
        <v>121</v>
      </c>
      <c r="G212" s="62">
        <v>44693</v>
      </c>
      <c r="H212" s="62">
        <v>44877</v>
      </c>
      <c r="I212" s="59">
        <v>70000</v>
      </c>
      <c r="J212" s="58">
        <f t="shared" si="18"/>
        <v>2009</v>
      </c>
      <c r="K212" s="59">
        <f t="shared" si="16"/>
        <v>2128</v>
      </c>
      <c r="L212" s="58">
        <v>5368.48</v>
      </c>
      <c r="M212" s="61">
        <v>25</v>
      </c>
      <c r="N212" s="58">
        <f t="shared" si="19"/>
        <v>9530.48</v>
      </c>
      <c r="O212" s="58">
        <f t="shared" si="20"/>
        <v>60469.520000000004</v>
      </c>
    </row>
    <row r="213" spans="1:15" s="50" customFormat="1" ht="96" customHeight="1">
      <c r="A213" s="53">
        <v>200</v>
      </c>
      <c r="B213" s="78" t="s">
        <v>312</v>
      </c>
      <c r="C213" s="78" t="s">
        <v>194</v>
      </c>
      <c r="D213" s="78" t="s">
        <v>49</v>
      </c>
      <c r="E213" s="78" t="s">
        <v>19</v>
      </c>
      <c r="F213" s="82" t="s">
        <v>122</v>
      </c>
      <c r="G213" s="80">
        <v>44713</v>
      </c>
      <c r="H213" s="80">
        <v>44866</v>
      </c>
      <c r="I213" s="81">
        <v>70000</v>
      </c>
      <c r="J213" s="60">
        <f t="shared" si="18"/>
        <v>2009</v>
      </c>
      <c r="K213" s="81">
        <f t="shared" si="16"/>
        <v>2128</v>
      </c>
      <c r="L213" s="58">
        <v>5368.48</v>
      </c>
      <c r="M213" s="61">
        <v>25</v>
      </c>
      <c r="N213" s="60">
        <f t="shared" si="19"/>
        <v>9530.48</v>
      </c>
      <c r="O213" s="60">
        <f t="shared" si="20"/>
        <v>60469.520000000004</v>
      </c>
    </row>
    <row r="214" spans="1:15" s="50" customFormat="1" ht="96" customHeight="1">
      <c r="A214" s="53">
        <v>201</v>
      </c>
      <c r="B214" s="78" t="s">
        <v>309</v>
      </c>
      <c r="C214" s="78" t="s">
        <v>194</v>
      </c>
      <c r="D214" s="78" t="s">
        <v>308</v>
      </c>
      <c r="E214" s="78" t="s">
        <v>19</v>
      </c>
      <c r="F214" s="82" t="s">
        <v>122</v>
      </c>
      <c r="G214" s="80">
        <v>44713</v>
      </c>
      <c r="H214" s="80">
        <v>44866</v>
      </c>
      <c r="I214" s="81">
        <v>60000</v>
      </c>
      <c r="J214" s="60">
        <f t="shared" si="18"/>
        <v>1722</v>
      </c>
      <c r="K214" s="81">
        <f t="shared" si="16"/>
        <v>1824</v>
      </c>
      <c r="L214" s="58">
        <v>3486.68</v>
      </c>
      <c r="M214" s="61">
        <v>25</v>
      </c>
      <c r="N214" s="60">
        <f t="shared" si="19"/>
        <v>7057.68</v>
      </c>
      <c r="O214" s="60">
        <f t="shared" si="20"/>
        <v>52942.32</v>
      </c>
    </row>
    <row r="215" spans="1:15" s="6" customFormat="1" ht="96" customHeight="1">
      <c r="A215" s="53">
        <v>202</v>
      </c>
      <c r="B215" s="54" t="s">
        <v>39</v>
      </c>
      <c r="C215" s="54" t="s">
        <v>160</v>
      </c>
      <c r="D215" s="54" t="s">
        <v>161</v>
      </c>
      <c r="E215" s="54" t="s">
        <v>19</v>
      </c>
      <c r="F215" s="55" t="s">
        <v>121</v>
      </c>
      <c r="G215" s="62">
        <v>44787</v>
      </c>
      <c r="H215" s="62">
        <v>44940</v>
      </c>
      <c r="I215" s="57">
        <v>175000</v>
      </c>
      <c r="J215" s="58">
        <f t="shared" si="18"/>
        <v>5022.5</v>
      </c>
      <c r="K215" s="59">
        <f>162625*3.04%</f>
        <v>4943.8</v>
      </c>
      <c r="L215" s="58">
        <v>29841.29</v>
      </c>
      <c r="M215" s="61">
        <v>25</v>
      </c>
      <c r="N215" s="58">
        <f t="shared" si="19"/>
        <v>39832.589999999997</v>
      </c>
      <c r="O215" s="58">
        <f t="shared" si="20"/>
        <v>135167.41</v>
      </c>
    </row>
    <row r="216" spans="1:15" s="6" customFormat="1" ht="96" customHeight="1">
      <c r="A216" s="53">
        <v>203</v>
      </c>
      <c r="B216" s="54" t="s">
        <v>201</v>
      </c>
      <c r="C216" s="54" t="s">
        <v>160</v>
      </c>
      <c r="D216" s="54" t="s">
        <v>165</v>
      </c>
      <c r="E216" s="54" t="s">
        <v>19</v>
      </c>
      <c r="F216" s="55" t="s">
        <v>121</v>
      </c>
      <c r="G216" s="62">
        <v>44805</v>
      </c>
      <c r="H216" s="62">
        <v>44986</v>
      </c>
      <c r="I216" s="57">
        <v>60000</v>
      </c>
      <c r="J216" s="58">
        <f t="shared" si="18"/>
        <v>1722</v>
      </c>
      <c r="K216" s="59">
        <f t="shared" ref="K216:K222" si="21">+I216*3.04%</f>
        <v>1824</v>
      </c>
      <c r="L216" s="58">
        <v>3486.68</v>
      </c>
      <c r="M216" s="61">
        <v>25</v>
      </c>
      <c r="N216" s="58">
        <f t="shared" si="19"/>
        <v>7057.68</v>
      </c>
      <c r="O216" s="58">
        <f t="shared" si="20"/>
        <v>52942.32</v>
      </c>
    </row>
    <row r="217" spans="1:15" s="6" customFormat="1" ht="96" customHeight="1">
      <c r="A217" s="53">
        <v>204</v>
      </c>
      <c r="B217" s="54" t="s">
        <v>282</v>
      </c>
      <c r="C217" s="54" t="s">
        <v>160</v>
      </c>
      <c r="D217" s="54" t="s">
        <v>165</v>
      </c>
      <c r="E217" s="54" t="s">
        <v>19</v>
      </c>
      <c r="F217" s="55" t="s">
        <v>121</v>
      </c>
      <c r="G217" s="62">
        <v>44780</v>
      </c>
      <c r="H217" s="62">
        <v>44933</v>
      </c>
      <c r="I217" s="59">
        <v>60000</v>
      </c>
      <c r="J217" s="58">
        <f t="shared" si="18"/>
        <v>1722</v>
      </c>
      <c r="K217" s="59">
        <f t="shared" si="21"/>
        <v>1824</v>
      </c>
      <c r="L217" s="58">
        <v>3486.68</v>
      </c>
      <c r="M217" s="61">
        <v>25</v>
      </c>
      <c r="N217" s="58">
        <f t="shared" si="19"/>
        <v>7057.68</v>
      </c>
      <c r="O217" s="58">
        <f t="shared" si="20"/>
        <v>52942.32</v>
      </c>
    </row>
    <row r="218" spans="1:15" s="6" customFormat="1" ht="73.5" customHeight="1">
      <c r="A218" s="53">
        <v>205</v>
      </c>
      <c r="B218" s="54" t="s">
        <v>86</v>
      </c>
      <c r="C218" s="54" t="s">
        <v>160</v>
      </c>
      <c r="D218" s="54" t="s">
        <v>165</v>
      </c>
      <c r="E218" s="54" t="s">
        <v>19</v>
      </c>
      <c r="F218" s="55" t="s">
        <v>121</v>
      </c>
      <c r="G218" s="62">
        <v>44780</v>
      </c>
      <c r="H218" s="62">
        <v>44933</v>
      </c>
      <c r="I218" s="59">
        <v>60000</v>
      </c>
      <c r="J218" s="58">
        <f t="shared" si="18"/>
        <v>1722</v>
      </c>
      <c r="K218" s="59">
        <f t="shared" si="21"/>
        <v>1824</v>
      </c>
      <c r="L218" s="58">
        <v>3486.68</v>
      </c>
      <c r="M218" s="61">
        <v>25</v>
      </c>
      <c r="N218" s="58">
        <f t="shared" si="19"/>
        <v>7057.68</v>
      </c>
      <c r="O218" s="58">
        <f t="shared" si="20"/>
        <v>52942.32</v>
      </c>
    </row>
    <row r="219" spans="1:15" s="6" customFormat="1" ht="73.5" customHeight="1">
      <c r="A219" s="53">
        <v>206</v>
      </c>
      <c r="B219" s="54" t="s">
        <v>304</v>
      </c>
      <c r="C219" s="54" t="s">
        <v>160</v>
      </c>
      <c r="D219" s="54" t="s">
        <v>165</v>
      </c>
      <c r="E219" s="54" t="s">
        <v>19</v>
      </c>
      <c r="F219" s="55" t="s">
        <v>122</v>
      </c>
      <c r="G219" s="62">
        <v>44713</v>
      </c>
      <c r="H219" s="62">
        <v>44866</v>
      </c>
      <c r="I219" s="59">
        <v>60000</v>
      </c>
      <c r="J219" s="58">
        <f t="shared" si="18"/>
        <v>1722</v>
      </c>
      <c r="K219" s="59">
        <f t="shared" si="21"/>
        <v>1824</v>
      </c>
      <c r="L219" s="58">
        <v>3486.68</v>
      </c>
      <c r="M219" s="61">
        <v>25</v>
      </c>
      <c r="N219" s="58">
        <f t="shared" si="19"/>
        <v>7057.68</v>
      </c>
      <c r="O219" s="58">
        <f t="shared" si="20"/>
        <v>52942.32</v>
      </c>
    </row>
    <row r="220" spans="1:15" s="6" customFormat="1" ht="73.5" customHeight="1">
      <c r="A220" s="53">
        <v>207</v>
      </c>
      <c r="B220" s="54" t="s">
        <v>132</v>
      </c>
      <c r="C220" s="54" t="s">
        <v>160</v>
      </c>
      <c r="D220" s="54" t="s">
        <v>165</v>
      </c>
      <c r="E220" s="54" t="s">
        <v>19</v>
      </c>
      <c r="F220" s="55" t="s">
        <v>121</v>
      </c>
      <c r="G220" s="62">
        <v>44696</v>
      </c>
      <c r="H220" s="62">
        <v>44849</v>
      </c>
      <c r="I220" s="59">
        <v>80000</v>
      </c>
      <c r="J220" s="58">
        <f t="shared" si="18"/>
        <v>2296</v>
      </c>
      <c r="K220" s="59">
        <f t="shared" si="21"/>
        <v>2432</v>
      </c>
      <c r="L220" s="58">
        <v>7400.87</v>
      </c>
      <c r="M220" s="61">
        <v>25</v>
      </c>
      <c r="N220" s="58">
        <f t="shared" si="19"/>
        <v>12153.869999999999</v>
      </c>
      <c r="O220" s="58">
        <f t="shared" si="20"/>
        <v>67846.13</v>
      </c>
    </row>
    <row r="221" spans="1:15" s="6" customFormat="1" ht="69" customHeight="1">
      <c r="A221" s="53">
        <v>208</v>
      </c>
      <c r="B221" s="54" t="s">
        <v>138</v>
      </c>
      <c r="C221" s="54" t="s">
        <v>160</v>
      </c>
      <c r="D221" s="54" t="s">
        <v>165</v>
      </c>
      <c r="E221" s="54" t="s">
        <v>19</v>
      </c>
      <c r="F221" s="55" t="s">
        <v>121</v>
      </c>
      <c r="G221" s="62">
        <v>44692</v>
      </c>
      <c r="H221" s="62">
        <v>44876</v>
      </c>
      <c r="I221" s="59">
        <v>60000</v>
      </c>
      <c r="J221" s="58">
        <f t="shared" si="18"/>
        <v>1722</v>
      </c>
      <c r="K221" s="59">
        <f t="shared" si="21"/>
        <v>1824</v>
      </c>
      <c r="L221" s="58">
        <v>3486.68</v>
      </c>
      <c r="M221" s="61">
        <v>25</v>
      </c>
      <c r="N221" s="58">
        <f t="shared" si="19"/>
        <v>7057.68</v>
      </c>
      <c r="O221" s="58">
        <f t="shared" si="20"/>
        <v>52942.32</v>
      </c>
    </row>
    <row r="222" spans="1:15" s="6" customFormat="1" ht="69" customHeight="1">
      <c r="A222" s="53">
        <v>209</v>
      </c>
      <c r="B222" s="54" t="s">
        <v>143</v>
      </c>
      <c r="C222" s="54" t="s">
        <v>160</v>
      </c>
      <c r="D222" s="54" t="s">
        <v>165</v>
      </c>
      <c r="E222" s="54" t="s">
        <v>19</v>
      </c>
      <c r="F222" s="55" t="s">
        <v>121</v>
      </c>
      <c r="G222" s="62">
        <v>44692</v>
      </c>
      <c r="H222" s="62">
        <v>44876</v>
      </c>
      <c r="I222" s="59">
        <v>40000</v>
      </c>
      <c r="J222" s="58">
        <f t="shared" si="18"/>
        <v>1148</v>
      </c>
      <c r="K222" s="59">
        <f t="shared" si="21"/>
        <v>1216</v>
      </c>
      <c r="L222" s="58">
        <v>442.65</v>
      </c>
      <c r="M222" s="61">
        <v>25</v>
      </c>
      <c r="N222" s="58">
        <f t="shared" si="19"/>
        <v>2831.65</v>
      </c>
      <c r="O222" s="58">
        <f t="shared" si="20"/>
        <v>37168.35</v>
      </c>
    </row>
    <row r="223" spans="1:15" s="17" customFormat="1" ht="69" customHeight="1">
      <c r="A223" s="53">
        <v>210</v>
      </c>
      <c r="B223" s="68" t="s">
        <v>79</v>
      </c>
      <c r="C223" s="68" t="s">
        <v>179</v>
      </c>
      <c r="D223" s="68" t="s">
        <v>193</v>
      </c>
      <c r="E223" s="68" t="s">
        <v>19</v>
      </c>
      <c r="F223" s="69" t="s">
        <v>121</v>
      </c>
      <c r="G223" s="70">
        <v>44713</v>
      </c>
      <c r="H223" s="70">
        <v>44866</v>
      </c>
      <c r="I223" s="64">
        <v>175000</v>
      </c>
      <c r="J223" s="61">
        <f t="shared" si="18"/>
        <v>5022.5</v>
      </c>
      <c r="K223" s="64">
        <f>162625*3.04%</f>
        <v>4943.8</v>
      </c>
      <c r="L223" s="58">
        <v>29841.29</v>
      </c>
      <c r="M223" s="61">
        <v>25</v>
      </c>
      <c r="N223" s="61">
        <f t="shared" si="19"/>
        <v>39832.589999999997</v>
      </c>
      <c r="O223" s="61">
        <f t="shared" si="20"/>
        <v>135167.41</v>
      </c>
    </row>
    <row r="224" spans="1:15" s="17" customFormat="1" ht="69" customHeight="1">
      <c r="A224" s="53">
        <v>211</v>
      </c>
      <c r="B224" s="68" t="s">
        <v>89</v>
      </c>
      <c r="C224" s="68" t="s">
        <v>179</v>
      </c>
      <c r="D224" s="68" t="s">
        <v>210</v>
      </c>
      <c r="E224" s="68" t="s">
        <v>19</v>
      </c>
      <c r="F224" s="69" t="s">
        <v>121</v>
      </c>
      <c r="G224" s="70">
        <v>44774</v>
      </c>
      <c r="H224" s="62">
        <v>44927</v>
      </c>
      <c r="I224" s="64">
        <v>100000</v>
      </c>
      <c r="J224" s="61">
        <f t="shared" si="18"/>
        <v>2870</v>
      </c>
      <c r="K224" s="64">
        <f>+I224*3.04%</f>
        <v>3040</v>
      </c>
      <c r="L224" s="58">
        <v>12105.37</v>
      </c>
      <c r="M224" s="61">
        <v>1525</v>
      </c>
      <c r="N224" s="61">
        <f t="shared" si="19"/>
        <v>19540.370000000003</v>
      </c>
      <c r="O224" s="61">
        <f t="shared" si="20"/>
        <v>80459.63</v>
      </c>
    </row>
    <row r="225" spans="1:15" s="17" customFormat="1" ht="69" customHeight="1">
      <c r="A225" s="53">
        <v>212</v>
      </c>
      <c r="B225" s="68" t="s">
        <v>110</v>
      </c>
      <c r="C225" s="68" t="s">
        <v>179</v>
      </c>
      <c r="D225" s="68" t="s">
        <v>182</v>
      </c>
      <c r="E225" s="68" t="s">
        <v>19</v>
      </c>
      <c r="F225" s="69" t="s">
        <v>121</v>
      </c>
      <c r="G225" s="70">
        <v>44774</v>
      </c>
      <c r="H225" s="62">
        <v>44927</v>
      </c>
      <c r="I225" s="64">
        <v>60000</v>
      </c>
      <c r="J225" s="61">
        <f t="shared" si="18"/>
        <v>1722</v>
      </c>
      <c r="K225" s="64">
        <f>+I225*3.04%</f>
        <v>1824</v>
      </c>
      <c r="L225" s="58">
        <v>3486.68</v>
      </c>
      <c r="M225" s="61">
        <v>25</v>
      </c>
      <c r="N225" s="61">
        <f t="shared" si="19"/>
        <v>7057.68</v>
      </c>
      <c r="O225" s="61">
        <f t="shared" si="20"/>
        <v>52942.32</v>
      </c>
    </row>
    <row r="226" spans="1:15" s="130" customFormat="1" ht="69" customHeight="1">
      <c r="A226" s="124">
        <v>213</v>
      </c>
      <c r="B226" s="125" t="s">
        <v>329</v>
      </c>
      <c r="C226" s="125" t="s">
        <v>179</v>
      </c>
      <c r="D226" s="125" t="s">
        <v>330</v>
      </c>
      <c r="E226" s="125" t="s">
        <v>19</v>
      </c>
      <c r="F226" s="126" t="s">
        <v>121</v>
      </c>
      <c r="G226" s="131">
        <v>44805</v>
      </c>
      <c r="H226" s="131">
        <v>44986</v>
      </c>
      <c r="I226" s="128">
        <v>45000</v>
      </c>
      <c r="J226" s="129">
        <f t="shared" si="18"/>
        <v>1291.5</v>
      </c>
      <c r="K226" s="128">
        <f>+I226*3.04%</f>
        <v>1368</v>
      </c>
      <c r="L226" s="129">
        <v>1148.33</v>
      </c>
      <c r="M226" s="129">
        <v>25</v>
      </c>
      <c r="N226" s="129">
        <f t="shared" si="19"/>
        <v>3832.83</v>
      </c>
      <c r="O226" s="129">
        <f t="shared" si="20"/>
        <v>41167.17</v>
      </c>
    </row>
    <row r="227" spans="1:15" s="17" customFormat="1" ht="69" customHeight="1">
      <c r="A227" s="53">
        <v>214</v>
      </c>
      <c r="B227" s="68" t="s">
        <v>281</v>
      </c>
      <c r="C227" s="68" t="s">
        <v>179</v>
      </c>
      <c r="D227" s="68" t="s">
        <v>182</v>
      </c>
      <c r="E227" s="68" t="s">
        <v>19</v>
      </c>
      <c r="F227" s="69" t="s">
        <v>121</v>
      </c>
      <c r="G227" s="70">
        <v>44774</v>
      </c>
      <c r="H227" s="62">
        <v>44927</v>
      </c>
      <c r="I227" s="64">
        <v>60000</v>
      </c>
      <c r="J227" s="61">
        <v>1722</v>
      </c>
      <c r="K227" s="64">
        <v>1824</v>
      </c>
      <c r="L227" s="58">
        <v>3486.68</v>
      </c>
      <c r="M227" s="61">
        <v>25</v>
      </c>
      <c r="N227" s="61">
        <f t="shared" si="19"/>
        <v>7057.68</v>
      </c>
      <c r="O227" s="61">
        <f t="shared" si="20"/>
        <v>52942.32</v>
      </c>
    </row>
    <row r="228" spans="1:15" s="17" customFormat="1" ht="69" customHeight="1">
      <c r="A228" s="53">
        <v>215</v>
      </c>
      <c r="B228" s="68" t="s">
        <v>72</v>
      </c>
      <c r="C228" s="68" t="s">
        <v>166</v>
      </c>
      <c r="D228" s="68" t="s">
        <v>190</v>
      </c>
      <c r="E228" s="68" t="s">
        <v>19</v>
      </c>
      <c r="F228" s="69" t="s">
        <v>121</v>
      </c>
      <c r="G228" s="65">
        <v>44814</v>
      </c>
      <c r="H228" s="65">
        <v>44995</v>
      </c>
      <c r="I228" s="64">
        <v>175000</v>
      </c>
      <c r="J228" s="61">
        <f t="shared" si="18"/>
        <v>5022.5</v>
      </c>
      <c r="K228" s="64">
        <f>162625*3.04%</f>
        <v>4943.8</v>
      </c>
      <c r="L228" s="58">
        <v>29841.29</v>
      </c>
      <c r="M228" s="61">
        <v>1525</v>
      </c>
      <c r="N228" s="61">
        <f t="shared" si="19"/>
        <v>41332.589999999997</v>
      </c>
      <c r="O228" s="61">
        <f t="shared" si="20"/>
        <v>133667.41</v>
      </c>
    </row>
    <row r="229" spans="1:15" s="6" customFormat="1" ht="69" customHeight="1">
      <c r="A229" s="53">
        <v>216</v>
      </c>
      <c r="B229" s="54" t="s">
        <v>208</v>
      </c>
      <c r="C229" s="54" t="s">
        <v>166</v>
      </c>
      <c r="D229" s="54" t="s">
        <v>209</v>
      </c>
      <c r="E229" s="54" t="s">
        <v>19</v>
      </c>
      <c r="F229" s="55" t="s">
        <v>121</v>
      </c>
      <c r="G229" s="63">
        <v>44682</v>
      </c>
      <c r="H229" s="63">
        <v>44866</v>
      </c>
      <c r="I229" s="59">
        <v>40000</v>
      </c>
      <c r="J229" s="58">
        <f t="shared" si="18"/>
        <v>1148</v>
      </c>
      <c r="K229" s="59">
        <v>1216</v>
      </c>
      <c r="L229" s="58">
        <v>442.65</v>
      </c>
      <c r="M229" s="61">
        <v>25</v>
      </c>
      <c r="N229" s="58">
        <f t="shared" si="19"/>
        <v>2831.65</v>
      </c>
      <c r="O229" s="58">
        <f t="shared" si="20"/>
        <v>37168.35</v>
      </c>
    </row>
    <row r="230" spans="1:15" s="6" customFormat="1" ht="69" customHeight="1">
      <c r="A230" s="53">
        <v>217</v>
      </c>
      <c r="B230" s="54" t="s">
        <v>200</v>
      </c>
      <c r="C230" s="54" t="s">
        <v>166</v>
      </c>
      <c r="D230" s="54" t="s">
        <v>167</v>
      </c>
      <c r="E230" s="54" t="s">
        <v>19</v>
      </c>
      <c r="F230" s="55" t="s">
        <v>121</v>
      </c>
      <c r="G230" s="63">
        <v>44652</v>
      </c>
      <c r="H230" s="63">
        <v>44835</v>
      </c>
      <c r="I230" s="57">
        <v>100000</v>
      </c>
      <c r="J230" s="58">
        <f t="shared" ref="J230:J233" si="22">+I230*2.87%</f>
        <v>2870</v>
      </c>
      <c r="K230" s="59">
        <f>+I230*3.04%</f>
        <v>3040</v>
      </c>
      <c r="L230" s="58">
        <v>12105.37</v>
      </c>
      <c r="M230" s="61">
        <v>25</v>
      </c>
      <c r="N230" s="58">
        <f t="shared" si="19"/>
        <v>18040.370000000003</v>
      </c>
      <c r="O230" s="58">
        <f t="shared" si="20"/>
        <v>81959.63</v>
      </c>
    </row>
    <row r="231" spans="1:15" s="130" customFormat="1" ht="69" customHeight="1">
      <c r="A231" s="124">
        <v>218</v>
      </c>
      <c r="B231" s="125" t="s">
        <v>332</v>
      </c>
      <c r="C231" s="125" t="s">
        <v>166</v>
      </c>
      <c r="D231" s="125" t="s">
        <v>167</v>
      </c>
      <c r="E231" s="125" t="s">
        <v>19</v>
      </c>
      <c r="F231" s="126" t="s">
        <v>121</v>
      </c>
      <c r="G231" s="127">
        <v>44805</v>
      </c>
      <c r="H231" s="127">
        <v>44986</v>
      </c>
      <c r="I231" s="128">
        <v>40000</v>
      </c>
      <c r="J231" s="129">
        <v>1148</v>
      </c>
      <c r="K231" s="128">
        <v>1216</v>
      </c>
      <c r="L231" s="129">
        <v>442.65</v>
      </c>
      <c r="M231" s="129">
        <v>25</v>
      </c>
      <c r="N231" s="129">
        <v>2831.65</v>
      </c>
      <c r="O231" s="129">
        <v>37168.35</v>
      </c>
    </row>
    <row r="232" spans="1:15" s="6" customFormat="1" ht="69" customHeight="1">
      <c r="A232" s="53">
        <v>219</v>
      </c>
      <c r="B232" s="54" t="s">
        <v>73</v>
      </c>
      <c r="C232" s="54" t="s">
        <v>166</v>
      </c>
      <c r="D232" s="54" t="s">
        <v>191</v>
      </c>
      <c r="E232" s="54" t="s">
        <v>19</v>
      </c>
      <c r="F232" s="55" t="s">
        <v>121</v>
      </c>
      <c r="G232" s="62">
        <v>44327</v>
      </c>
      <c r="H232" s="62">
        <v>44876</v>
      </c>
      <c r="I232" s="59">
        <v>60000</v>
      </c>
      <c r="J232" s="58">
        <f t="shared" si="22"/>
        <v>1722</v>
      </c>
      <c r="K232" s="59">
        <f>+I232*3.04%</f>
        <v>1824</v>
      </c>
      <c r="L232" s="58">
        <v>3486.68</v>
      </c>
      <c r="M232" s="61">
        <v>25</v>
      </c>
      <c r="N232" s="58">
        <f t="shared" si="19"/>
        <v>7057.68</v>
      </c>
      <c r="O232" s="58">
        <f t="shared" si="20"/>
        <v>52942.32</v>
      </c>
    </row>
    <row r="233" spans="1:15" s="6" customFormat="1" ht="69" customHeight="1" thickBot="1">
      <c r="A233" s="53">
        <v>220</v>
      </c>
      <c r="B233" s="75" t="s">
        <v>74</v>
      </c>
      <c r="C233" s="75" t="s">
        <v>166</v>
      </c>
      <c r="D233" s="75" t="s">
        <v>192</v>
      </c>
      <c r="E233" s="75" t="s">
        <v>19</v>
      </c>
      <c r="F233" s="87" t="s">
        <v>122</v>
      </c>
      <c r="G233" s="88">
        <v>44692</v>
      </c>
      <c r="H233" s="88">
        <v>44876</v>
      </c>
      <c r="I233" s="89">
        <v>40000</v>
      </c>
      <c r="J233" s="90">
        <f t="shared" si="22"/>
        <v>1148</v>
      </c>
      <c r="K233" s="89">
        <f>+I233*3.04%</f>
        <v>1216</v>
      </c>
      <c r="L233" s="90">
        <v>442.65</v>
      </c>
      <c r="M233" s="91">
        <v>25</v>
      </c>
      <c r="N233" s="90">
        <f t="shared" si="19"/>
        <v>2831.65</v>
      </c>
      <c r="O233" s="90">
        <f t="shared" si="20"/>
        <v>37168.35</v>
      </c>
    </row>
    <row r="234" spans="1:15" s="49" customFormat="1" ht="40.5" customHeight="1" thickBot="1">
      <c r="A234" s="113" t="s">
        <v>5</v>
      </c>
      <c r="B234" s="114"/>
      <c r="C234" s="114"/>
      <c r="D234" s="114"/>
      <c r="E234" s="114"/>
      <c r="F234" s="114"/>
      <c r="G234" s="114"/>
      <c r="H234" s="114"/>
      <c r="I234" s="92">
        <f>SUM(I14:I233)</f>
        <v>16206666.67</v>
      </c>
      <c r="J234" s="92">
        <f>SUM(J14:J233)</f>
        <v>465131.33342899999</v>
      </c>
      <c r="K234" s="92">
        <f>SUM(K14:K233)</f>
        <v>490345.66999999993</v>
      </c>
      <c r="L234" s="92">
        <f>SUM(L14:L233)</f>
        <v>1474630.3099999996</v>
      </c>
      <c r="M234" s="123">
        <f>SUM(M14:M233)</f>
        <v>43080.2</v>
      </c>
      <c r="N234" s="122">
        <f>SUM(N14:N233)</f>
        <v>2473187.5100000012</v>
      </c>
      <c r="O234" s="92">
        <f>SUM(O14:O233)</f>
        <v>13733479.16</v>
      </c>
    </row>
    <row r="235" spans="1:15" s="108" customFormat="1" ht="46.5" customHeight="1">
      <c r="A235" s="101"/>
      <c r="B235" s="102" t="s">
        <v>6</v>
      </c>
      <c r="C235" s="102"/>
      <c r="D235" s="102"/>
      <c r="E235" s="103"/>
      <c r="F235" s="102"/>
      <c r="G235" s="102"/>
      <c r="H235" s="102"/>
      <c r="I235" s="115"/>
      <c r="J235" s="115"/>
      <c r="K235" s="116"/>
      <c r="L235" s="115"/>
      <c r="M235" s="117"/>
      <c r="N235" s="106"/>
      <c r="O235" s="107"/>
    </row>
    <row r="236" spans="1:15" s="108" customFormat="1" ht="46.5" customHeight="1">
      <c r="A236" s="101"/>
      <c r="B236" s="102" t="s">
        <v>8</v>
      </c>
      <c r="C236" s="102"/>
      <c r="D236" s="102"/>
      <c r="E236" s="103"/>
      <c r="F236" s="102"/>
      <c r="G236" s="102"/>
      <c r="H236" s="102"/>
      <c r="I236" s="118"/>
      <c r="J236" s="119"/>
      <c r="K236" s="119"/>
      <c r="L236" s="115"/>
      <c r="M236" s="120"/>
      <c r="N236" s="102"/>
      <c r="O236" s="107"/>
    </row>
    <row r="237" spans="1:15" s="108" customFormat="1" ht="34.5">
      <c r="A237" s="101"/>
      <c r="B237" s="102" t="s">
        <v>9</v>
      </c>
      <c r="C237" s="102"/>
      <c r="D237" s="102"/>
      <c r="E237" s="109"/>
      <c r="F237" s="102"/>
      <c r="G237" s="109"/>
      <c r="H237" s="102"/>
      <c r="I237" s="118"/>
      <c r="J237" s="119"/>
      <c r="K237" s="121"/>
      <c r="L237" s="119"/>
      <c r="M237" s="117"/>
      <c r="N237" s="102"/>
      <c r="O237" s="102"/>
    </row>
    <row r="238" spans="1:15" s="108" customFormat="1" ht="30.75">
      <c r="A238" s="101"/>
      <c r="B238" s="102" t="s">
        <v>10</v>
      </c>
      <c r="C238" s="102"/>
      <c r="D238" s="102"/>
      <c r="E238" s="103"/>
      <c r="F238" s="102"/>
      <c r="G238" s="102"/>
      <c r="H238" s="102"/>
      <c r="I238" s="104"/>
      <c r="J238" s="102"/>
      <c r="K238" s="110"/>
      <c r="L238" s="102"/>
      <c r="M238" s="105"/>
      <c r="N238" s="102"/>
      <c r="O238" s="102"/>
    </row>
    <row r="239" spans="1:15" s="108" customFormat="1" ht="30.75">
      <c r="A239" s="101"/>
      <c r="B239" s="102" t="s">
        <v>70</v>
      </c>
      <c r="C239" s="102"/>
      <c r="D239" s="102"/>
      <c r="E239" s="103"/>
      <c r="F239" s="102"/>
      <c r="G239" s="102"/>
      <c r="H239" s="102"/>
      <c r="I239" s="104"/>
      <c r="J239" s="102"/>
      <c r="K239" s="110"/>
      <c r="L239" s="107"/>
      <c r="M239" s="105"/>
      <c r="N239" s="102"/>
      <c r="O239" s="102"/>
    </row>
    <row r="240" spans="1:15" customFormat="1" ht="28.5">
      <c r="A240" s="93"/>
      <c r="B240" s="94"/>
      <c r="C240" s="94"/>
      <c r="D240" s="94"/>
      <c r="E240" s="95"/>
      <c r="F240" s="94"/>
      <c r="G240" s="94"/>
      <c r="H240" s="94"/>
      <c r="I240" s="96"/>
      <c r="J240" s="96"/>
      <c r="K240" s="97"/>
      <c r="L240" s="99"/>
      <c r="M240" s="98"/>
      <c r="N240" s="94"/>
      <c r="O240" s="94"/>
    </row>
    <row r="241" spans="1:15" customFormat="1" ht="28.5">
      <c r="A241" s="93"/>
      <c r="B241" s="94"/>
      <c r="C241" s="94"/>
      <c r="D241" s="94"/>
      <c r="E241" s="95"/>
      <c r="F241" s="94"/>
      <c r="G241" s="94" t="s">
        <v>303</v>
      </c>
      <c r="H241" s="94"/>
      <c r="I241" s="96"/>
      <c r="J241" s="96"/>
      <c r="K241" s="97"/>
      <c r="L241" s="99"/>
      <c r="M241" s="98"/>
      <c r="N241" s="94"/>
      <c r="O241" s="94"/>
    </row>
    <row r="242" spans="1:15" customFormat="1" ht="28.5">
      <c r="A242" s="93"/>
      <c r="B242" s="94"/>
      <c r="C242" s="94"/>
      <c r="D242" s="94"/>
      <c r="E242" s="95"/>
      <c r="F242" s="94"/>
      <c r="G242" s="94"/>
      <c r="H242" s="94"/>
      <c r="I242" s="96"/>
      <c r="J242" s="96"/>
      <c r="K242" s="97"/>
      <c r="L242" s="99"/>
      <c r="M242" s="98"/>
      <c r="N242" s="94"/>
      <c r="O242" s="94"/>
    </row>
    <row r="243" spans="1:15" customFormat="1" ht="28.5">
      <c r="A243" s="93"/>
      <c r="B243" s="94"/>
      <c r="C243" s="94"/>
      <c r="D243" s="94"/>
      <c r="E243" s="95"/>
      <c r="F243" s="94"/>
      <c r="G243" s="94"/>
      <c r="H243" s="94"/>
      <c r="I243" s="96"/>
      <c r="J243" s="96"/>
      <c r="K243" s="97"/>
      <c r="L243" s="99"/>
      <c r="M243" s="98"/>
      <c r="N243" s="94"/>
      <c r="O243" s="94"/>
    </row>
    <row r="244" spans="1:15" customFormat="1" ht="28.5">
      <c r="A244" s="93"/>
      <c r="B244" s="94"/>
      <c r="C244" s="94"/>
      <c r="D244" s="94"/>
      <c r="E244" s="95"/>
      <c r="F244" s="94"/>
      <c r="G244" s="94"/>
      <c r="H244" s="94"/>
      <c r="I244" s="96"/>
      <c r="J244" s="96"/>
      <c r="K244" s="97"/>
      <c r="L244" s="99"/>
      <c r="M244" s="98"/>
      <c r="N244" s="94"/>
      <c r="O244" s="94"/>
    </row>
    <row r="245" spans="1:15" customFormat="1" ht="86.25" customHeight="1">
      <c r="A245" s="93"/>
      <c r="B245" s="94"/>
      <c r="C245" s="94"/>
      <c r="D245" s="94"/>
      <c r="E245" s="95"/>
      <c r="F245" s="94"/>
      <c r="G245" s="94"/>
      <c r="H245" s="94"/>
      <c r="I245" s="96"/>
      <c r="J245" s="96"/>
      <c r="K245" s="97"/>
      <c r="L245" s="99"/>
      <c r="M245" s="98"/>
      <c r="N245" s="94"/>
      <c r="O245" s="94"/>
    </row>
    <row r="246" spans="1:15" customFormat="1" ht="18.75">
      <c r="A246" s="10"/>
      <c r="B246" s="23"/>
      <c r="C246" s="23"/>
      <c r="D246" s="23"/>
      <c r="E246" s="11"/>
      <c r="F246" s="23"/>
      <c r="G246" s="23"/>
      <c r="H246" s="23"/>
      <c r="I246" s="32"/>
      <c r="J246" s="32"/>
      <c r="K246" s="33"/>
      <c r="L246" s="100"/>
      <c r="M246" s="44"/>
      <c r="N246" s="23"/>
      <c r="O246" s="23"/>
    </row>
    <row r="247" spans="1:15" customFormat="1" ht="18.75">
      <c r="A247" s="10"/>
      <c r="B247" s="23"/>
      <c r="C247" s="23"/>
      <c r="D247" s="23"/>
      <c r="E247" s="11"/>
      <c r="F247" s="23"/>
      <c r="G247" s="23"/>
      <c r="H247" s="23"/>
      <c r="I247" s="32"/>
      <c r="J247" s="32"/>
      <c r="K247" s="33"/>
      <c r="L247" s="100"/>
      <c r="M247" s="44"/>
      <c r="N247" s="23"/>
      <c r="O247" s="23"/>
    </row>
    <row r="248" spans="1:15" ht="18.75">
      <c r="A248" s="12"/>
      <c r="B248" s="13"/>
      <c r="C248" s="13"/>
      <c r="D248" s="13"/>
      <c r="E248" s="14"/>
      <c r="F248" s="24"/>
      <c r="G248" s="13"/>
      <c r="H248" s="13"/>
      <c r="I248" s="13"/>
      <c r="J248" s="34"/>
      <c r="K248" s="35"/>
      <c r="L248" s="100"/>
      <c r="M248" s="44"/>
      <c r="N248" s="24"/>
      <c r="O248" s="24"/>
    </row>
    <row r="249" spans="1:15" ht="18">
      <c r="A249" s="12"/>
      <c r="B249" s="13"/>
      <c r="C249" s="13"/>
      <c r="D249" s="13"/>
      <c r="E249" s="14"/>
      <c r="F249" s="24"/>
      <c r="G249" s="13"/>
      <c r="H249" s="13"/>
      <c r="I249" s="36"/>
      <c r="J249" s="34"/>
      <c r="K249" s="35"/>
      <c r="L249" s="24"/>
      <c r="M249" s="35"/>
      <c r="N249" s="24"/>
      <c r="O249" s="24"/>
    </row>
    <row r="250" spans="1:15" ht="18">
      <c r="A250" s="12"/>
      <c r="B250" s="13"/>
      <c r="C250" s="13"/>
      <c r="D250" s="13"/>
      <c r="E250" s="14"/>
      <c r="F250" s="24"/>
      <c r="G250" s="13"/>
      <c r="H250" s="13"/>
      <c r="I250" s="36"/>
      <c r="J250" s="34"/>
      <c r="K250" s="37"/>
      <c r="L250" s="24"/>
      <c r="M250" s="35"/>
      <c r="N250" s="24"/>
      <c r="O250" s="24"/>
    </row>
    <row r="251" spans="1:15" ht="42.75" customHeight="1">
      <c r="A251" s="12"/>
      <c r="B251" s="13"/>
      <c r="C251" s="13"/>
      <c r="D251" s="13"/>
      <c r="E251" s="14"/>
      <c r="F251" s="24"/>
      <c r="G251" s="13"/>
      <c r="H251" s="13"/>
      <c r="I251" s="36"/>
      <c r="J251" s="34"/>
      <c r="K251" s="37"/>
      <c r="L251" s="24"/>
      <c r="M251" s="35"/>
      <c r="N251" s="24"/>
      <c r="O251" s="24"/>
    </row>
    <row r="252" spans="1:15" ht="18">
      <c r="A252" s="12"/>
      <c r="B252" s="13"/>
      <c r="C252" s="13"/>
      <c r="D252" s="13"/>
      <c r="E252" s="14"/>
      <c r="F252" s="24"/>
      <c r="G252" s="13"/>
      <c r="H252" s="13"/>
      <c r="I252" s="36"/>
      <c r="J252" s="34"/>
      <c r="K252" s="37"/>
      <c r="L252" s="24"/>
      <c r="M252" s="35"/>
      <c r="N252" s="24"/>
      <c r="O252" s="24"/>
    </row>
    <row r="253" spans="1:15" ht="18">
      <c r="A253" s="12"/>
      <c r="B253" s="13"/>
      <c r="C253" s="13"/>
      <c r="D253" s="13"/>
      <c r="E253" s="15"/>
      <c r="F253" s="24"/>
      <c r="G253" s="15"/>
      <c r="H253" s="15"/>
      <c r="I253" s="13"/>
      <c r="J253" s="13"/>
      <c r="K253" s="37"/>
      <c r="L253" s="24"/>
      <c r="M253" s="35"/>
      <c r="N253" s="24"/>
      <c r="O253" s="24"/>
    </row>
    <row r="254" spans="1:15" customFormat="1" ht="18.75">
      <c r="A254" s="10"/>
      <c r="B254" s="23"/>
      <c r="C254" s="23"/>
      <c r="D254" s="23"/>
      <c r="E254" s="11"/>
      <c r="F254" s="23"/>
      <c r="G254" s="23"/>
      <c r="H254" s="23"/>
      <c r="I254" s="23"/>
      <c r="J254" s="23"/>
      <c r="K254" s="38"/>
      <c r="L254" s="23"/>
      <c r="M254" s="46"/>
      <c r="N254" s="23"/>
      <c r="O254" s="23"/>
    </row>
    <row r="255" spans="1:15" customFormat="1" ht="18.75">
      <c r="A255" s="10"/>
      <c r="B255" s="23"/>
      <c r="C255" s="23"/>
      <c r="D255" s="23"/>
      <c r="E255" s="11"/>
      <c r="F255" s="23"/>
      <c r="G255" s="23"/>
      <c r="H255" s="23"/>
      <c r="I255" s="23"/>
      <c r="J255" s="23"/>
      <c r="K255" s="38"/>
      <c r="L255" s="23"/>
      <c r="M255" s="46"/>
      <c r="N255" s="23"/>
      <c r="O255" s="23"/>
    </row>
    <row r="256" spans="1:15" customFormat="1" ht="15.75">
      <c r="A256" s="7"/>
      <c r="B256" s="25"/>
      <c r="C256" s="25"/>
      <c r="D256" s="25"/>
      <c r="E256" s="8"/>
      <c r="F256" s="25"/>
      <c r="G256" s="30"/>
      <c r="H256" s="25"/>
      <c r="I256" s="25"/>
      <c r="J256" s="25"/>
      <c r="K256" s="39"/>
      <c r="L256" s="25"/>
      <c r="M256" s="47"/>
      <c r="N256" s="25"/>
      <c r="O256" s="25"/>
    </row>
    <row r="257" spans="1:15" customFormat="1" ht="15.75">
      <c r="A257" s="7"/>
      <c r="B257" s="25"/>
      <c r="C257" s="25"/>
      <c r="D257" s="9"/>
      <c r="E257" s="8"/>
      <c r="F257" s="25"/>
      <c r="G257" s="30"/>
      <c r="H257" s="30"/>
      <c r="I257" s="40"/>
      <c r="J257" s="25"/>
      <c r="K257" s="39"/>
      <c r="L257" s="25"/>
      <c r="M257" s="47"/>
      <c r="N257" s="25"/>
      <c r="O257" s="25"/>
    </row>
    <row r="258" spans="1:15" customFormat="1" ht="18.75">
      <c r="A258" s="3"/>
      <c r="B258" s="26"/>
      <c r="C258" s="25"/>
      <c r="D258" s="1"/>
      <c r="E258" s="2"/>
      <c r="F258" s="26"/>
      <c r="G258" s="31"/>
      <c r="H258" s="31"/>
      <c r="I258" s="41"/>
      <c r="J258" s="26"/>
      <c r="K258" s="42"/>
      <c r="L258" s="26"/>
      <c r="M258" s="48"/>
      <c r="N258" s="26"/>
      <c r="O258" s="26"/>
    </row>
    <row r="259" spans="1:15" customFormat="1" ht="15.75">
      <c r="A259" s="3"/>
      <c r="B259" s="26"/>
      <c r="C259" s="25"/>
      <c r="D259" s="1"/>
      <c r="F259" s="26"/>
      <c r="G259" s="26"/>
      <c r="H259" s="26"/>
      <c r="I259" s="26"/>
      <c r="J259" s="26"/>
      <c r="K259" s="42"/>
      <c r="L259" s="26"/>
      <c r="M259" s="48"/>
      <c r="N259" s="26"/>
      <c r="O259" s="26"/>
    </row>
    <row r="260" spans="1:15" customFormat="1" ht="15.75">
      <c r="A260" s="3"/>
      <c r="B260" s="26"/>
      <c r="C260" s="25"/>
      <c r="D260" s="1"/>
      <c r="F260" s="26"/>
      <c r="G260" s="26"/>
      <c r="H260" s="26"/>
      <c r="I260" s="26"/>
      <c r="J260" s="26"/>
      <c r="K260" s="42"/>
      <c r="L260" s="26"/>
      <c r="M260" s="48"/>
      <c r="N260" s="26"/>
      <c r="O260" s="26"/>
    </row>
    <row r="261" spans="1:15" customFormat="1" ht="38.25" customHeight="1">
      <c r="A261" s="3"/>
      <c r="B261" s="26"/>
      <c r="C261" s="25"/>
      <c r="D261" s="1"/>
      <c r="F261" s="26"/>
      <c r="G261" s="26"/>
      <c r="H261" s="26"/>
      <c r="I261" s="26"/>
      <c r="J261" s="26"/>
      <c r="K261" s="42"/>
      <c r="L261" s="26"/>
      <c r="M261" s="48"/>
      <c r="N261" s="26"/>
      <c r="O261" s="26"/>
    </row>
    <row r="262" spans="1:15" customFormat="1" ht="15.75">
      <c r="A262" s="3"/>
      <c r="B262" s="26"/>
      <c r="C262" s="25"/>
      <c r="D262" s="1"/>
      <c r="F262" s="26"/>
      <c r="G262" s="26"/>
      <c r="H262" s="26"/>
      <c r="I262" s="26"/>
      <c r="J262" s="26"/>
      <c r="K262" s="42"/>
      <c r="L262" s="26"/>
      <c r="M262" s="48"/>
      <c r="N262" s="26"/>
      <c r="O262" s="26"/>
    </row>
    <row r="263" spans="1:15" customFormat="1" ht="15.75">
      <c r="A263" s="3"/>
      <c r="B263" s="26"/>
      <c r="C263" s="25"/>
      <c r="D263" s="1"/>
      <c r="F263" s="26"/>
      <c r="G263" s="26"/>
      <c r="H263" s="26"/>
      <c r="I263" s="26"/>
      <c r="J263" s="26"/>
      <c r="K263" s="42"/>
      <c r="L263" s="26"/>
      <c r="M263" s="48"/>
      <c r="N263" s="26"/>
      <c r="O263" s="26"/>
    </row>
    <row r="264" spans="1:15" customFormat="1" ht="34.5" customHeight="1">
      <c r="A264" s="3"/>
      <c r="B264" s="26"/>
      <c r="C264" s="25"/>
      <c r="D264" s="1"/>
      <c r="F264" s="26"/>
      <c r="G264" s="26"/>
      <c r="H264" s="26"/>
      <c r="I264" s="26"/>
      <c r="J264" s="26"/>
      <c r="K264" s="42"/>
      <c r="L264" s="26"/>
      <c r="M264" s="48"/>
      <c r="N264" s="26"/>
      <c r="O264" s="26"/>
    </row>
    <row r="265" spans="1:15" customFormat="1" ht="42.75" customHeight="1">
      <c r="A265" s="3"/>
      <c r="B265" s="26"/>
      <c r="C265" s="26"/>
      <c r="D265" s="27"/>
      <c r="F265" s="26"/>
      <c r="G265" s="26"/>
      <c r="H265" s="26"/>
      <c r="I265" s="26"/>
      <c r="J265" s="26"/>
      <c r="K265" s="42"/>
      <c r="L265" s="26"/>
      <c r="M265" s="48"/>
      <c r="N265" s="26"/>
      <c r="O265" s="26"/>
    </row>
    <row r="266" spans="1:15" customFormat="1" ht="15">
      <c r="A266" s="3"/>
      <c r="B266" s="26"/>
      <c r="C266" s="26"/>
      <c r="D266" s="26"/>
      <c r="F266" s="26"/>
      <c r="G266" s="26"/>
      <c r="H266" s="26"/>
      <c r="I266" s="26"/>
      <c r="J266" s="26"/>
      <c r="K266" s="42"/>
      <c r="L266" s="26"/>
      <c r="M266" s="48"/>
      <c r="N266" s="26"/>
      <c r="O266" s="26"/>
    </row>
    <row r="267" spans="1:15" customFormat="1" ht="15">
      <c r="A267" s="3"/>
      <c r="B267" s="21"/>
      <c r="C267" s="26"/>
      <c r="D267" s="26" t="s">
        <v>7</v>
      </c>
      <c r="F267" s="26"/>
      <c r="G267" s="26"/>
      <c r="H267" s="26"/>
      <c r="I267" s="26"/>
      <c r="J267" s="26"/>
      <c r="K267" s="42"/>
      <c r="L267" s="26"/>
      <c r="M267" s="48"/>
      <c r="N267" s="26"/>
      <c r="O267" s="26"/>
    </row>
    <row r="268" spans="1:15" customFormat="1" ht="15">
      <c r="A268" s="3"/>
      <c r="B268" s="21"/>
      <c r="C268" s="26"/>
      <c r="D268" s="26"/>
      <c r="F268" s="26"/>
      <c r="G268" s="26"/>
      <c r="H268" s="26"/>
      <c r="I268" s="26"/>
      <c r="J268" s="26"/>
      <c r="K268" s="42"/>
      <c r="L268" s="26"/>
      <c r="M268" s="48"/>
      <c r="N268" s="26"/>
      <c r="O268" s="26"/>
    </row>
    <row r="269" spans="1:15" customFormat="1" ht="15">
      <c r="A269" s="3"/>
      <c r="B269" s="21"/>
      <c r="C269" s="26"/>
      <c r="D269" s="26"/>
      <c r="F269" s="26"/>
      <c r="G269" s="26"/>
      <c r="H269" s="26"/>
      <c r="I269" s="26"/>
      <c r="J269" s="26"/>
      <c r="K269" s="42"/>
      <c r="L269" s="26"/>
      <c r="M269" s="48"/>
      <c r="N269" s="26"/>
      <c r="O269" s="26"/>
    </row>
  </sheetData>
  <mergeCells count="4">
    <mergeCell ref="D8:K9"/>
    <mergeCell ref="D10:K10"/>
    <mergeCell ref="D11:K11"/>
    <mergeCell ref="A234:H234"/>
  </mergeCells>
  <phoneticPr fontId="20" type="noConversion"/>
  <pageMargins left="0.70866141732283461" right="0.70866141732283461" top="0.74803149606299213" bottom="0.74803149606299213" header="0.31496062992125984" footer="0.31496062992125984"/>
  <pageSetup paperSize="5" scale="31" fitToHeight="0" orientation="landscape" r:id="rId1"/>
  <rowBreaks count="17" manualBreakCount="17">
    <brk id="25" max="14" man="1"/>
    <brk id="38" max="14" man="1"/>
    <brk id="49" max="14" man="1"/>
    <brk id="62" max="14" man="1"/>
    <brk id="74" max="14" man="1"/>
    <brk id="86" max="14" man="1"/>
    <brk id="99" max="14" man="1"/>
    <brk id="112" max="14" man="1"/>
    <brk id="125" max="14" man="1"/>
    <brk id="142" max="14" man="1"/>
    <brk id="159" max="14" man="1"/>
    <brk id="171" max="14" man="1"/>
    <brk id="180" max="14" man="1"/>
    <brk id="193" max="14" man="1"/>
    <brk id="205" max="14" man="1"/>
    <brk id="219" max="14" man="1"/>
    <brk id="260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TECNICO CONTRATADO</vt:lpstr>
      <vt:lpstr>'TECNICO CONTRATADO'!Print_Area</vt:lpstr>
      <vt:lpstr>'TECNICO CONTRATADO'!Print_Titles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2022-10-10T21:13:05Z</cp:lastPrinted>
  <dcterms:created xsi:type="dcterms:W3CDTF">2015-04-22T16:42:59Z</dcterms:created>
  <dcterms:modified xsi:type="dcterms:W3CDTF">2022-10-10T21:13:07Z</dcterms:modified>
</cp:coreProperties>
</file>