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ga\OneDrive\Escritorio\Carpeta OGTIC\Marzo 2022\"/>
    </mc:Choice>
  </mc:AlternateContent>
  <bookViews>
    <workbookView xWindow="0" yWindow="0" windowWidth="20490" windowHeight="7050"/>
  </bookViews>
  <sheets>
    <sheet name="TECNICO CONTRATADO" sheetId="3" r:id="rId1"/>
  </sheets>
  <definedNames>
    <definedName name="_xlnm.Print_Titles" localSheetId="0">'TECNICO CONTRATADO'!$1:$13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7" i="3" l="1"/>
  <c r="K217" i="3"/>
  <c r="J217" i="3"/>
  <c r="I217" i="3"/>
  <c r="K212" i="3"/>
  <c r="K209" i="3"/>
  <c r="K200" i="3"/>
  <c r="K171" i="3"/>
  <c r="K14" i="3"/>
  <c r="J73" i="3"/>
  <c r="M73" i="3" s="1"/>
  <c r="N73" i="3" s="1"/>
  <c r="K73" i="3"/>
  <c r="J47" i="3" l="1"/>
  <c r="M47" i="3" s="1"/>
  <c r="N47" i="3" s="1"/>
  <c r="K47" i="3"/>
  <c r="J81" i="3"/>
  <c r="K81" i="3"/>
  <c r="J33" i="3"/>
  <c r="M33" i="3" s="1"/>
  <c r="N33" i="3" s="1"/>
  <c r="K33" i="3"/>
  <c r="J41" i="3"/>
  <c r="K41" i="3"/>
  <c r="J51" i="3"/>
  <c r="K51" i="3"/>
  <c r="J32" i="3"/>
  <c r="K32" i="3"/>
  <c r="J31" i="3"/>
  <c r="K31" i="3"/>
  <c r="J40" i="3"/>
  <c r="K40" i="3"/>
  <c r="J135" i="3"/>
  <c r="K135" i="3"/>
  <c r="J116" i="3"/>
  <c r="K116" i="3"/>
  <c r="J131" i="3"/>
  <c r="K131" i="3"/>
  <c r="J130" i="3"/>
  <c r="K130" i="3"/>
  <c r="J129" i="3"/>
  <c r="K129" i="3"/>
  <c r="J93" i="3"/>
  <c r="K93" i="3"/>
  <c r="J92" i="3"/>
  <c r="K92" i="3"/>
  <c r="J105" i="3"/>
  <c r="K105" i="3"/>
  <c r="J91" i="3"/>
  <c r="K91" i="3"/>
  <c r="J72" i="3"/>
  <c r="K72" i="3"/>
  <c r="J71" i="3"/>
  <c r="K71" i="3"/>
  <c r="J70" i="3"/>
  <c r="K70" i="3"/>
  <c r="J69" i="3"/>
  <c r="K69" i="3"/>
  <c r="J68" i="3"/>
  <c r="K68" i="3"/>
  <c r="J67" i="3"/>
  <c r="K67" i="3"/>
  <c r="J66" i="3"/>
  <c r="K66" i="3"/>
  <c r="J65" i="3"/>
  <c r="K65" i="3"/>
  <c r="J64" i="3"/>
  <c r="K64" i="3"/>
  <c r="J63" i="3"/>
  <c r="K63" i="3"/>
  <c r="J62" i="3"/>
  <c r="K62" i="3"/>
  <c r="J61" i="3"/>
  <c r="K61" i="3"/>
  <c r="J60" i="3"/>
  <c r="K60" i="3"/>
  <c r="J59" i="3"/>
  <c r="K59" i="3"/>
  <c r="J58" i="3"/>
  <c r="K58" i="3"/>
  <c r="J57" i="3"/>
  <c r="K57" i="3"/>
  <c r="J56" i="3"/>
  <c r="K56" i="3"/>
  <c r="J55" i="3"/>
  <c r="K55" i="3"/>
  <c r="J54" i="3"/>
  <c r="K54" i="3"/>
  <c r="J53" i="3"/>
  <c r="K53" i="3"/>
  <c r="J104" i="3"/>
  <c r="K104" i="3"/>
  <c r="J128" i="3"/>
  <c r="K128" i="3"/>
  <c r="J195" i="3"/>
  <c r="K195" i="3"/>
  <c r="J147" i="3"/>
  <c r="K147" i="3"/>
  <c r="J151" i="3"/>
  <c r="K151" i="3"/>
  <c r="J146" i="3"/>
  <c r="K146" i="3"/>
  <c r="J150" i="3"/>
  <c r="K150" i="3"/>
  <c r="J127" i="3"/>
  <c r="K127" i="3"/>
  <c r="J126" i="3"/>
  <c r="K126" i="3"/>
  <c r="J125" i="3"/>
  <c r="K125" i="3"/>
  <c r="J141" i="3"/>
  <c r="K141" i="3"/>
  <c r="J149" i="3"/>
  <c r="K149" i="3"/>
  <c r="J124" i="3"/>
  <c r="K124" i="3"/>
  <c r="J123" i="3"/>
  <c r="K123" i="3"/>
  <c r="J122" i="3"/>
  <c r="K122" i="3"/>
  <c r="J80" i="3"/>
  <c r="K80" i="3"/>
  <c r="J121" i="3"/>
  <c r="K121" i="3"/>
  <c r="J79" i="3"/>
  <c r="K79" i="3"/>
  <c r="J181" i="3"/>
  <c r="K181" i="3"/>
  <c r="J75" i="3"/>
  <c r="K75" i="3"/>
  <c r="J76" i="3"/>
  <c r="K76" i="3"/>
  <c r="K77" i="3"/>
  <c r="J77" i="3"/>
  <c r="J78" i="3"/>
  <c r="K78" i="3"/>
  <c r="J74" i="3"/>
  <c r="K74" i="3"/>
  <c r="J134" i="3"/>
  <c r="K134" i="3"/>
  <c r="J120" i="3"/>
  <c r="K120" i="3"/>
  <c r="J133" i="3"/>
  <c r="K133" i="3"/>
  <c r="K169" i="3"/>
  <c r="J169" i="3"/>
  <c r="K52" i="3"/>
  <c r="J52" i="3"/>
  <c r="J38" i="3"/>
  <c r="K38" i="3"/>
  <c r="J39" i="3"/>
  <c r="K39" i="3"/>
  <c r="J213" i="3"/>
  <c r="K175" i="3"/>
  <c r="J175" i="3"/>
  <c r="J176" i="3"/>
  <c r="J177" i="3"/>
  <c r="J178" i="3"/>
  <c r="J179" i="3"/>
  <c r="K211" i="3"/>
  <c r="K48" i="3"/>
  <c r="K49" i="3"/>
  <c r="K50" i="3"/>
  <c r="K82" i="3"/>
  <c r="K83" i="3"/>
  <c r="K84" i="3"/>
  <c r="K85" i="3"/>
  <c r="K86" i="3"/>
  <c r="K87" i="3"/>
  <c r="K88" i="3"/>
  <c r="K89" i="3"/>
  <c r="K90" i="3"/>
  <c r="K94" i="3"/>
  <c r="K95" i="3"/>
  <c r="K96" i="3"/>
  <c r="K97" i="3"/>
  <c r="K98" i="3"/>
  <c r="K99" i="3"/>
  <c r="K100" i="3"/>
  <c r="K101" i="3"/>
  <c r="K102" i="3"/>
  <c r="K103" i="3"/>
  <c r="K106" i="3"/>
  <c r="K107" i="3"/>
  <c r="K108" i="3"/>
  <c r="K109" i="3"/>
  <c r="K110" i="3"/>
  <c r="K111" i="3"/>
  <c r="K112" i="3"/>
  <c r="K113" i="3"/>
  <c r="K114" i="3"/>
  <c r="K115" i="3"/>
  <c r="K117" i="3"/>
  <c r="K118" i="3"/>
  <c r="K119" i="3"/>
  <c r="K132" i="3"/>
  <c r="K136" i="3"/>
  <c r="K137" i="3"/>
  <c r="K138" i="3"/>
  <c r="K139" i="3"/>
  <c r="K140" i="3"/>
  <c r="K142" i="3"/>
  <c r="M142" i="3" s="1"/>
  <c r="N142" i="3" s="1"/>
  <c r="K143" i="3"/>
  <c r="K144" i="3"/>
  <c r="K145" i="3"/>
  <c r="K148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72" i="3"/>
  <c r="K173" i="3"/>
  <c r="K174" i="3"/>
  <c r="K176" i="3"/>
  <c r="K177" i="3"/>
  <c r="K178" i="3"/>
  <c r="K179" i="3"/>
  <c r="K180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6" i="3"/>
  <c r="K197" i="3"/>
  <c r="K198" i="3"/>
  <c r="K199" i="3"/>
  <c r="K201" i="3"/>
  <c r="K202" i="3"/>
  <c r="K203" i="3"/>
  <c r="K204" i="3"/>
  <c r="K205" i="3"/>
  <c r="K206" i="3"/>
  <c r="K207" i="3"/>
  <c r="K208" i="3"/>
  <c r="K210" i="3"/>
  <c r="K214" i="3"/>
  <c r="K215" i="3"/>
  <c r="K216" i="3"/>
  <c r="K46" i="3"/>
  <c r="K44" i="3"/>
  <c r="K43" i="3"/>
  <c r="K25" i="3"/>
  <c r="K17" i="3"/>
  <c r="K15" i="3"/>
  <c r="M32" i="3" l="1"/>
  <c r="N32" i="3" s="1"/>
  <c r="M81" i="3"/>
  <c r="N81" i="3" s="1"/>
  <c r="M41" i="3"/>
  <c r="N41" i="3" s="1"/>
  <c r="M31" i="3"/>
  <c r="N31" i="3" s="1"/>
  <c r="M51" i="3"/>
  <c r="N51" i="3" s="1"/>
  <c r="M40" i="3"/>
  <c r="N40" i="3" s="1"/>
  <c r="M116" i="3"/>
  <c r="N116" i="3" s="1"/>
  <c r="M129" i="3"/>
  <c r="N129" i="3" s="1"/>
  <c r="M131" i="3"/>
  <c r="N131" i="3" s="1"/>
  <c r="M93" i="3"/>
  <c r="N93" i="3" s="1"/>
  <c r="M130" i="3"/>
  <c r="N130" i="3" s="1"/>
  <c r="M71" i="3"/>
  <c r="N71" i="3" s="1"/>
  <c r="M91" i="3"/>
  <c r="N91" i="3" s="1"/>
  <c r="M92" i="3"/>
  <c r="N92" i="3" s="1"/>
  <c r="M72" i="3"/>
  <c r="N72" i="3" s="1"/>
  <c r="M105" i="3"/>
  <c r="N105" i="3" s="1"/>
  <c r="M70" i="3"/>
  <c r="N70" i="3" s="1"/>
  <c r="M69" i="3"/>
  <c r="N69" i="3" s="1"/>
  <c r="M68" i="3"/>
  <c r="N68" i="3" s="1"/>
  <c r="M63" i="3"/>
  <c r="N63" i="3" s="1"/>
  <c r="M67" i="3"/>
  <c r="N67" i="3" s="1"/>
  <c r="M64" i="3"/>
  <c r="N64" i="3" s="1"/>
  <c r="M66" i="3"/>
  <c r="N66" i="3" s="1"/>
  <c r="M65" i="3"/>
  <c r="N65" i="3" s="1"/>
  <c r="M60" i="3"/>
  <c r="N60" i="3" s="1"/>
  <c r="M62" i="3"/>
  <c r="N62" i="3" s="1"/>
  <c r="M57" i="3"/>
  <c r="N57" i="3" s="1"/>
  <c r="M61" i="3"/>
  <c r="N61" i="3" s="1"/>
  <c r="M56" i="3"/>
  <c r="N56" i="3" s="1"/>
  <c r="M58" i="3"/>
  <c r="N58" i="3" s="1"/>
  <c r="M59" i="3"/>
  <c r="N59" i="3" s="1"/>
  <c r="M53" i="3"/>
  <c r="N53" i="3" s="1"/>
  <c r="M54" i="3"/>
  <c r="N54" i="3" s="1"/>
  <c r="M55" i="3"/>
  <c r="N55" i="3" s="1"/>
  <c r="M128" i="3"/>
  <c r="N128" i="3" s="1"/>
  <c r="M126" i="3"/>
  <c r="N126" i="3" s="1"/>
  <c r="M150" i="3"/>
  <c r="N150" i="3" s="1"/>
  <c r="M151" i="3"/>
  <c r="N151" i="3" s="1"/>
  <c r="M195" i="3"/>
  <c r="N195" i="3" s="1"/>
  <c r="M104" i="3"/>
  <c r="N104" i="3" s="1"/>
  <c r="M147" i="3"/>
  <c r="N147" i="3" s="1"/>
  <c r="M125" i="3"/>
  <c r="N125" i="3" s="1"/>
  <c r="M127" i="3"/>
  <c r="N127" i="3" s="1"/>
  <c r="M146" i="3"/>
  <c r="N146" i="3" s="1"/>
  <c r="M149" i="3"/>
  <c r="N149" i="3" s="1"/>
  <c r="M124" i="3"/>
  <c r="N124" i="3" s="1"/>
  <c r="M141" i="3"/>
  <c r="N141" i="3" s="1"/>
  <c r="M123" i="3"/>
  <c r="N123" i="3" s="1"/>
  <c r="M122" i="3"/>
  <c r="N122" i="3" s="1"/>
  <c r="M79" i="3"/>
  <c r="N79" i="3" s="1"/>
  <c r="M80" i="3"/>
  <c r="N80" i="3" s="1"/>
  <c r="M121" i="3"/>
  <c r="N121" i="3" s="1"/>
  <c r="M181" i="3"/>
  <c r="N181" i="3" s="1"/>
  <c r="M75" i="3"/>
  <c r="N75" i="3" s="1"/>
  <c r="M76" i="3"/>
  <c r="N76" i="3" s="1"/>
  <c r="M120" i="3"/>
  <c r="N120" i="3" s="1"/>
  <c r="M77" i="3"/>
  <c r="N77" i="3" s="1"/>
  <c r="M78" i="3"/>
  <c r="N78" i="3" s="1"/>
  <c r="M74" i="3"/>
  <c r="N74" i="3" s="1"/>
  <c r="M134" i="3"/>
  <c r="N134" i="3" s="1"/>
  <c r="M133" i="3"/>
  <c r="N133" i="3" s="1"/>
  <c r="M52" i="3"/>
  <c r="N52" i="3" s="1"/>
  <c r="M38" i="3"/>
  <c r="N38" i="3" s="1"/>
  <c r="M169" i="3"/>
  <c r="N169" i="3" s="1"/>
  <c r="M39" i="3"/>
  <c r="N39" i="3" s="1"/>
  <c r="M175" i="3"/>
  <c r="N175" i="3" s="1"/>
  <c r="J208" i="3"/>
  <c r="M208" i="3" s="1"/>
  <c r="N208" i="3" s="1"/>
  <c r="J207" i="3"/>
  <c r="M207" i="3" s="1"/>
  <c r="N207" i="3" s="1"/>
  <c r="J14" i="3"/>
  <c r="M14" i="3" l="1"/>
  <c r="N14" i="3" s="1"/>
  <c r="J206" i="3"/>
  <c r="M206" i="3" s="1"/>
  <c r="N206" i="3" s="1"/>
  <c r="J190" i="3"/>
  <c r="M190" i="3" s="1"/>
  <c r="N190" i="3" s="1"/>
  <c r="J36" i="3"/>
  <c r="K36" i="3"/>
  <c r="J37" i="3"/>
  <c r="K37" i="3"/>
  <c r="J42" i="3"/>
  <c r="K42" i="3"/>
  <c r="J145" i="3"/>
  <c r="M145" i="3" s="1"/>
  <c r="N145" i="3" s="1"/>
  <c r="J144" i="3"/>
  <c r="M144" i="3" s="1"/>
  <c r="N144" i="3" s="1"/>
  <c r="K45" i="3"/>
  <c r="J45" i="3"/>
  <c r="J162" i="3"/>
  <c r="M162" i="3" s="1"/>
  <c r="N162" i="3" s="1"/>
  <c r="J161" i="3"/>
  <c r="M161" i="3" s="1"/>
  <c r="N161" i="3" s="1"/>
  <c r="J164" i="3"/>
  <c r="M164" i="3" s="1"/>
  <c r="N164" i="3" s="1"/>
  <c r="J154" i="3"/>
  <c r="M154" i="3" s="1"/>
  <c r="N154" i="3" s="1"/>
  <c r="J88" i="3"/>
  <c r="M88" i="3" s="1"/>
  <c r="N88" i="3" s="1"/>
  <c r="J119" i="3"/>
  <c r="M119" i="3" s="1"/>
  <c r="N119" i="3" s="1"/>
  <c r="J118" i="3"/>
  <c r="M118" i="3" s="1"/>
  <c r="N118" i="3" s="1"/>
  <c r="J143" i="3"/>
  <c r="M143" i="3" s="1"/>
  <c r="N143" i="3" s="1"/>
  <c r="J165" i="3"/>
  <c r="M165" i="3" s="1"/>
  <c r="N165" i="3" s="1"/>
  <c r="J148" i="3"/>
  <c r="M148" i="3" s="1"/>
  <c r="N148" i="3" s="1"/>
  <c r="K35" i="3"/>
  <c r="J35" i="3"/>
  <c r="J199" i="3"/>
  <c r="M199" i="3" s="1"/>
  <c r="N199" i="3" s="1"/>
  <c r="J198" i="3"/>
  <c r="M198" i="3" s="1"/>
  <c r="N198" i="3" s="1"/>
  <c r="K23" i="3"/>
  <c r="J23" i="3"/>
  <c r="K22" i="3"/>
  <c r="J22" i="3"/>
  <c r="J173" i="3"/>
  <c r="M173" i="3" s="1"/>
  <c r="N173" i="3" s="1"/>
  <c r="J211" i="3"/>
  <c r="M211" i="3" s="1"/>
  <c r="N211" i="3" s="1"/>
  <c r="J115" i="3"/>
  <c r="M115" i="3" s="1"/>
  <c r="N115" i="3" s="1"/>
  <c r="J140" i="3"/>
  <c r="M140" i="3" s="1"/>
  <c r="N140" i="3" s="1"/>
  <c r="J157" i="3"/>
  <c r="M157" i="3" s="1"/>
  <c r="N157" i="3" s="1"/>
  <c r="J163" i="3"/>
  <c r="M163" i="3" s="1"/>
  <c r="N163" i="3" s="1"/>
  <c r="J156" i="3"/>
  <c r="M156" i="3" s="1"/>
  <c r="N156" i="3" s="1"/>
  <c r="J155" i="3"/>
  <c r="M155" i="3" s="1"/>
  <c r="N155" i="3" s="1"/>
  <c r="J112" i="3"/>
  <c r="M112" i="3" s="1"/>
  <c r="N112" i="3" s="1"/>
  <c r="J111" i="3"/>
  <c r="M111" i="3" s="1"/>
  <c r="N111" i="3" s="1"/>
  <c r="J186" i="3"/>
  <c r="M186" i="3" s="1"/>
  <c r="N186" i="3" s="1"/>
  <c r="J185" i="3"/>
  <c r="M185" i="3" s="1"/>
  <c r="N185" i="3" s="1"/>
  <c r="J191" i="3"/>
  <c r="M191" i="3" s="1"/>
  <c r="N191" i="3" s="1"/>
  <c r="J90" i="3"/>
  <c r="M90" i="3" s="1"/>
  <c r="N90" i="3" s="1"/>
  <c r="J89" i="3"/>
  <c r="M89" i="3" s="1"/>
  <c r="N89" i="3" s="1"/>
  <c r="J97" i="3"/>
  <c r="M97" i="3" s="1"/>
  <c r="N97" i="3" s="1"/>
  <c r="J197" i="3"/>
  <c r="M197" i="3" s="1"/>
  <c r="N197" i="3" s="1"/>
  <c r="K29" i="3"/>
  <c r="J29" i="3"/>
  <c r="K28" i="3"/>
  <c r="J28" i="3"/>
  <c r="K34" i="3"/>
  <c r="J34" i="3"/>
  <c r="K21" i="3"/>
  <c r="J21" i="3"/>
  <c r="K20" i="3"/>
  <c r="J20" i="3"/>
  <c r="K19" i="3"/>
  <c r="J19" i="3"/>
  <c r="K27" i="3"/>
  <c r="J27" i="3"/>
  <c r="K18" i="3"/>
  <c r="J18" i="3"/>
  <c r="K26" i="3"/>
  <c r="J26" i="3"/>
  <c r="J210" i="3"/>
  <c r="M210" i="3" s="1"/>
  <c r="N210" i="3" s="1"/>
  <c r="J101" i="3"/>
  <c r="M101" i="3" s="1"/>
  <c r="N101" i="3" s="1"/>
  <c r="J100" i="3"/>
  <c r="M100" i="3" s="1"/>
  <c r="N100" i="3" s="1"/>
  <c r="J205" i="3"/>
  <c r="M205" i="3" s="1"/>
  <c r="N205" i="3" s="1"/>
  <c r="J204" i="3"/>
  <c r="M204" i="3" s="1"/>
  <c r="N204" i="3" s="1"/>
  <c r="J114" i="3"/>
  <c r="M114" i="3" s="1"/>
  <c r="N114" i="3" s="1"/>
  <c r="J160" i="3"/>
  <c r="M160" i="3" s="1"/>
  <c r="N160" i="3" s="1"/>
  <c r="J183" i="3"/>
  <c r="M183" i="3" s="1"/>
  <c r="N183" i="3" s="1"/>
  <c r="J139" i="3"/>
  <c r="M139" i="3" s="1"/>
  <c r="N139" i="3" s="1"/>
  <c r="J108" i="3"/>
  <c r="M108" i="3" s="1"/>
  <c r="N108" i="3" s="1"/>
  <c r="J113" i="3"/>
  <c r="M113" i="3" s="1"/>
  <c r="N113" i="3" s="1"/>
  <c r="M178" i="3"/>
  <c r="N178" i="3" s="1"/>
  <c r="J196" i="3"/>
  <c r="M196" i="3" s="1"/>
  <c r="N196" i="3" s="1"/>
  <c r="J209" i="3"/>
  <c r="M209" i="3" s="1"/>
  <c r="N209" i="3" s="1"/>
  <c r="J102" i="3"/>
  <c r="M102" i="3" s="1"/>
  <c r="N102" i="3" s="1"/>
  <c r="J166" i="3"/>
  <c r="M166" i="3" s="1"/>
  <c r="N166" i="3" s="1"/>
  <c r="J159" i="3"/>
  <c r="M159" i="3" s="1"/>
  <c r="N159" i="3" s="1"/>
  <c r="J110" i="3"/>
  <c r="M110" i="3" s="1"/>
  <c r="N110" i="3" s="1"/>
  <c r="M177" i="3"/>
  <c r="N177" i="3" s="1"/>
  <c r="J216" i="3"/>
  <c r="M216" i="3" s="1"/>
  <c r="N216" i="3" s="1"/>
  <c r="J215" i="3"/>
  <c r="M215" i="3" s="1"/>
  <c r="J212" i="3"/>
  <c r="M212" i="3" s="1"/>
  <c r="N212" i="3" s="1"/>
  <c r="J167" i="3"/>
  <c r="M167" i="3" s="1"/>
  <c r="N167" i="3" s="1"/>
  <c r="J187" i="3"/>
  <c r="M187" i="3" s="1"/>
  <c r="N187" i="3" s="1"/>
  <c r="J106" i="3"/>
  <c r="M106" i="3" s="1"/>
  <c r="N106" i="3" s="1"/>
  <c r="J203" i="3"/>
  <c r="M203" i="3" s="1"/>
  <c r="N203" i="3" s="1"/>
  <c r="K24" i="3"/>
  <c r="J24" i="3"/>
  <c r="J87" i="3"/>
  <c r="M87" i="3" s="1"/>
  <c r="N87" i="3" s="1"/>
  <c r="J184" i="3"/>
  <c r="M184" i="3" s="1"/>
  <c r="N184" i="3" s="1"/>
  <c r="K16" i="3"/>
  <c r="J16" i="3"/>
  <c r="K30" i="3"/>
  <c r="J30" i="3"/>
  <c r="J107" i="3"/>
  <c r="M107" i="3" s="1"/>
  <c r="N107" i="3" s="1"/>
  <c r="J202" i="3"/>
  <c r="M202" i="3" s="1"/>
  <c r="N202" i="3" s="1"/>
  <c r="M179" i="3"/>
  <c r="N179" i="3" s="1"/>
  <c r="J138" i="3"/>
  <c r="M138" i="3" s="1"/>
  <c r="N138" i="3" s="1"/>
  <c r="J83" i="3"/>
  <c r="M83" i="3" s="1"/>
  <c r="N83" i="3" s="1"/>
  <c r="J43" i="3"/>
  <c r="M43" i="3" s="1"/>
  <c r="N43" i="3" s="1"/>
  <c r="J15" i="3"/>
  <c r="M15" i="3" s="1"/>
  <c r="J25" i="3"/>
  <c r="M25" i="3" s="1"/>
  <c r="N25" i="3" s="1"/>
  <c r="J86" i="3"/>
  <c r="M86" i="3" s="1"/>
  <c r="N86" i="3" s="1"/>
  <c r="J182" i="3"/>
  <c r="M182" i="3" s="1"/>
  <c r="N182" i="3" s="1"/>
  <c r="J188" i="3"/>
  <c r="M188" i="3" s="1"/>
  <c r="N188" i="3" s="1"/>
  <c r="J85" i="3"/>
  <c r="M85" i="3" s="1"/>
  <c r="N85" i="3" s="1"/>
  <c r="J103" i="3"/>
  <c r="M103" i="3" s="1"/>
  <c r="N103" i="3" s="1"/>
  <c r="J180" i="3"/>
  <c r="M180" i="3" s="1"/>
  <c r="N180" i="3" s="1"/>
  <c r="J192" i="3"/>
  <c r="M192" i="3" s="1"/>
  <c r="N192" i="3" s="1"/>
  <c r="J189" i="3"/>
  <c r="M189" i="3" s="1"/>
  <c r="N189" i="3" s="1"/>
  <c r="J17" i="3"/>
  <c r="M17" i="3" s="1"/>
  <c r="N17" i="3" s="1"/>
  <c r="J194" i="3"/>
  <c r="M194" i="3" s="1"/>
  <c r="N194" i="3" s="1"/>
  <c r="J158" i="3"/>
  <c r="M158" i="3" s="1"/>
  <c r="N158" i="3" s="1"/>
  <c r="J214" i="3"/>
  <c r="M214" i="3" s="1"/>
  <c r="N214" i="3" s="1"/>
  <c r="J201" i="3"/>
  <c r="M201" i="3" s="1"/>
  <c r="N201" i="3" s="1"/>
  <c r="J171" i="3"/>
  <c r="M171" i="3" s="1"/>
  <c r="N171" i="3" s="1"/>
  <c r="J84" i="3"/>
  <c r="M84" i="3" s="1"/>
  <c r="N84" i="3" s="1"/>
  <c r="J200" i="3"/>
  <c r="M200" i="3" s="1"/>
  <c r="N200" i="3" s="1"/>
  <c r="M176" i="3"/>
  <c r="N176" i="3" s="1"/>
  <c r="J174" i="3"/>
  <c r="M174" i="3" s="1"/>
  <c r="N174" i="3" s="1"/>
  <c r="J172" i="3"/>
  <c r="M172" i="3" s="1"/>
  <c r="N172" i="3" s="1"/>
  <c r="J99" i="3"/>
  <c r="M99" i="3" s="1"/>
  <c r="N99" i="3" s="1"/>
  <c r="J82" i="3"/>
  <c r="M82" i="3" s="1"/>
  <c r="N82" i="3" s="1"/>
  <c r="J109" i="3"/>
  <c r="M109" i="3" s="1"/>
  <c r="N109" i="3" s="1"/>
  <c r="J137" i="3"/>
  <c r="M137" i="3" s="1"/>
  <c r="N137" i="3" s="1"/>
  <c r="J50" i="3"/>
  <c r="M50" i="3" s="1"/>
  <c r="N50" i="3" s="1"/>
  <c r="J48" i="3"/>
  <c r="M48" i="3" s="1"/>
  <c r="N48" i="3" s="1"/>
  <c r="J46" i="3"/>
  <c r="M46" i="3" s="1"/>
  <c r="N46" i="3" s="1"/>
  <c r="J153" i="3"/>
  <c r="M153" i="3" s="1"/>
  <c r="N153" i="3" s="1"/>
  <c r="J44" i="3"/>
  <c r="M44" i="3" s="1"/>
  <c r="N44" i="3" s="1"/>
  <c r="J96" i="3"/>
  <c r="M96" i="3" s="1"/>
  <c r="N96" i="3" s="1"/>
  <c r="J94" i="3"/>
  <c r="M94" i="3" s="1"/>
  <c r="N94" i="3" s="1"/>
  <c r="J136" i="3"/>
  <c r="M136" i="3" s="1"/>
  <c r="N136" i="3" s="1"/>
  <c r="J95" i="3"/>
  <c r="M95" i="3" s="1"/>
  <c r="N95" i="3" s="1"/>
  <c r="J132" i="3"/>
  <c r="M132" i="3" s="1"/>
  <c r="N132" i="3" s="1"/>
  <c r="J193" i="3"/>
  <c r="M193" i="3" s="1"/>
  <c r="N193" i="3" s="1"/>
  <c r="J168" i="3"/>
  <c r="M168" i="3" s="1"/>
  <c r="N168" i="3" s="1"/>
  <c r="J152" i="3"/>
  <c r="M152" i="3" s="1"/>
  <c r="N152" i="3" s="1"/>
  <c r="J98" i="3"/>
  <c r="M98" i="3" s="1"/>
  <c r="N98" i="3" s="1"/>
  <c r="J49" i="3"/>
  <c r="M49" i="3" s="1"/>
  <c r="N49" i="3" s="1"/>
  <c r="J117" i="3"/>
  <c r="M117" i="3" s="1"/>
  <c r="N117" i="3" s="1"/>
  <c r="N215" i="3" l="1"/>
  <c r="N217" i="3" s="1"/>
  <c r="M217" i="3"/>
  <c r="M23" i="3"/>
  <c r="N23" i="3" s="1"/>
  <c r="M45" i="3"/>
  <c r="N45" i="3" s="1"/>
  <c r="M18" i="3"/>
  <c r="N18" i="3" s="1"/>
  <c r="M20" i="3"/>
  <c r="N20" i="3" s="1"/>
  <c r="M30" i="3"/>
  <c r="N30" i="3" s="1"/>
  <c r="M24" i="3"/>
  <c r="N24" i="3" s="1"/>
  <c r="M27" i="3"/>
  <c r="N27" i="3" s="1"/>
  <c r="M21" i="3"/>
  <c r="N21" i="3" s="1"/>
  <c r="M29" i="3"/>
  <c r="N29" i="3" s="1"/>
  <c r="M28" i="3"/>
  <c r="N28" i="3" s="1"/>
  <c r="M16" i="3"/>
  <c r="N16" i="3" s="1"/>
  <c r="M26" i="3"/>
  <c r="N26" i="3" s="1"/>
  <c r="M19" i="3"/>
  <c r="N19" i="3" s="1"/>
  <c r="M34" i="3"/>
  <c r="N34" i="3" s="1"/>
  <c r="M42" i="3"/>
  <c r="N42" i="3" s="1"/>
  <c r="M36" i="3"/>
  <c r="N36" i="3" s="1"/>
  <c r="M22" i="3"/>
  <c r="N22" i="3" s="1"/>
  <c r="M35" i="3"/>
  <c r="N35" i="3" s="1"/>
  <c r="N15" i="3"/>
  <c r="M37" i="3"/>
  <c r="N37" i="3" s="1"/>
</calcChain>
</file>

<file path=xl/sharedStrings.xml><?xml version="1.0" encoding="utf-8"?>
<sst xmlns="http://schemas.openxmlformats.org/spreadsheetml/2006/main" count="1039" uniqueCount="314">
  <si>
    <t>AFP</t>
  </si>
  <si>
    <t>ISR</t>
  </si>
  <si>
    <t>SFS</t>
  </si>
  <si>
    <t>CARGO</t>
  </si>
  <si>
    <t>TOTAL DESC.</t>
  </si>
  <si>
    <t>TOTAL GENERAL</t>
  </si>
  <si>
    <t>Observaciones:</t>
  </si>
  <si>
    <t xml:space="preserve"> </t>
  </si>
  <si>
    <t xml:space="preserve">   (1*) Deducción directa en declaración ISR empleados del SUIRPLUS. Rentas hasta RD$416,220.00 están exentas.</t>
  </si>
  <si>
    <t xml:space="preserve">   (2*) Salario cotizable hasta RD$118,260.00, deducción directa de la declaración TSS del SUIRPLUS. </t>
  </si>
  <si>
    <t xml:space="preserve">   (3*) Salario cotizable hasta RD$236,520.00, deducción directa de la declaración TSS del SUIRPLUS.</t>
  </si>
  <si>
    <t xml:space="preserve">FECHA INICIO </t>
  </si>
  <si>
    <t xml:space="preserve">FECHA TERMINO </t>
  </si>
  <si>
    <t>ESTEFANY ISABEL GENAO FERNÁNDEZ</t>
  </si>
  <si>
    <t>LUÍS EDUARDO ACOSTA GÓMEZ</t>
  </si>
  <si>
    <t xml:space="preserve">MARIANO DE LA CRUZ HERNÁNDEZ </t>
  </si>
  <si>
    <t>ANALISTA DE DATOS</t>
  </si>
  <si>
    <t>MONITOR ESTADÍSTICO</t>
  </si>
  <si>
    <t>ANALISTA</t>
  </si>
  <si>
    <t>CONTRATADO E IGUALADO</t>
  </si>
  <si>
    <t>VERÓNICA PAOLA CASTRO ROSARIO</t>
  </si>
  <si>
    <t>OMI SADHAI MERCEDES GARCÍA</t>
  </si>
  <si>
    <t>KATHERINE ISABEL FERRERAS DIAZ</t>
  </si>
  <si>
    <t>KELVIN JOSÉ ARREDONDO MARTÍNEZ</t>
  </si>
  <si>
    <t>TÉCNICO DE OPERACIONES TIC</t>
  </si>
  <si>
    <t>ESMERLIN JOEL MIESES</t>
  </si>
  <si>
    <t>WILMO MARTÍNEZ SOLANO</t>
  </si>
  <si>
    <t>GEORGE LUÍS MARMOL SÁNCHEZ</t>
  </si>
  <si>
    <t>RUTH NAFTALI GOMERA RODRÍGUEZ</t>
  </si>
  <si>
    <t>GEORGE MIGUEL BUENO NOVA</t>
  </si>
  <si>
    <t>TAHIRÍ DURÁN JIMÉNEZ</t>
  </si>
  <si>
    <t>CARLOS DANIEL GUERRERO RODRÍGUEZ</t>
  </si>
  <si>
    <t>ESPECIALISTA EN ESTÁNDARES Y NORMATIVAS</t>
  </si>
  <si>
    <t>ANALISTA DE CALIDAD</t>
  </si>
  <si>
    <t>MARLON DIAZ LÓPEZ</t>
  </si>
  <si>
    <t>MELISHA PATRONE CASTRO</t>
  </si>
  <si>
    <t>AMBIORIX MENDOZA MONEGRO</t>
  </si>
  <si>
    <t>GUEVERT BOCIO PEREZ</t>
  </si>
  <si>
    <t>JOEL ALTAGRACIA RAFAEL DEL ORBE</t>
  </si>
  <si>
    <t>RAFAEL ANTONIO OVALLE OVANDO</t>
  </si>
  <si>
    <t>ROSANNI SENA</t>
  </si>
  <si>
    <t>EDGAR JOEL DELANOY MERCADO</t>
  </si>
  <si>
    <t>MAXIMO HAROL GÓMEZ MORA</t>
  </si>
  <si>
    <t>MONITOR DE CALIDAD</t>
  </si>
  <si>
    <t>MELISSA MICHELLE MUÑOZ SURO</t>
  </si>
  <si>
    <t>ANALISTA DE PLANIFICACIÓN</t>
  </si>
  <si>
    <t>JAN MAICOL DÍAZ AQUINO</t>
  </si>
  <si>
    <t>AUSTRALIA CAROLINA ALMONTE DE BEATO</t>
  </si>
  <si>
    <t>ANALISTA DE PROYECTOS</t>
  </si>
  <si>
    <t>CAMILA MICHELLE BEATO MARTÍNEZ</t>
  </si>
  <si>
    <t>CONTADOR</t>
  </si>
  <si>
    <t>MARIO ABRAHAN ADAMES VIDAL</t>
  </si>
  <si>
    <t>TÉCNICO EN TELECOMUNICACIONES</t>
  </si>
  <si>
    <t>EDELIO NICOLÁS CASTILLO BENITEZ</t>
  </si>
  <si>
    <t>SOPORTE DE SEGURIDAD Y MONITOREO</t>
  </si>
  <si>
    <t xml:space="preserve">JESÚS MARINE FAMILIA </t>
  </si>
  <si>
    <t>BERNARDO ANEUDY SANTOS SANTOS</t>
  </si>
  <si>
    <t>DEYVISON GARCÍA MEJÍA</t>
  </si>
  <si>
    <t>GABRIEL OCTAVIO FERNÁNDEZ LEROUXZ</t>
  </si>
  <si>
    <t>LÍDER DE PROYECTOS</t>
  </si>
  <si>
    <t>ADRIALIS ODETH HERRERA DEL ROSARIO</t>
  </si>
  <si>
    <t>ERIPSON OLIVIER PÉREZ</t>
  </si>
  <si>
    <t>ESTEBAN ALFONSO REYES FRIAS</t>
  </si>
  <si>
    <t>ALBAIRIS TEJEDA LINARES</t>
  </si>
  <si>
    <t>ROBINSON RUBEN VENTURA SENA</t>
  </si>
  <si>
    <t>MADALY VICTORIA ESTRELLA ALBA</t>
  </si>
  <si>
    <t>DANIELA PEROZO COSTE</t>
  </si>
  <si>
    <t>ISBEL CRISTINA BAUTISTA DURAN</t>
  </si>
  <si>
    <t>NEYDA ISABEL MENDEZ DE LOS SANTOS</t>
  </si>
  <si>
    <t>STEVEN JANIEL VENTURA ANTIGUA</t>
  </si>
  <si>
    <t>RAFAEL ALBERTO SILIE REGUS</t>
  </si>
  <si>
    <t>ALEXANDER HILARIO OSORIO</t>
  </si>
  <si>
    <t>CARLIXTO DIEGO JULIAO VASQUEZ</t>
  </si>
  <si>
    <t xml:space="preserve">ANALISTA DE CALIDAD </t>
  </si>
  <si>
    <t>ANALISTA DE INFRAESTRUCTURA</t>
  </si>
  <si>
    <t xml:space="preserve">ANALISTA DESARROLLO INSTITUCIONAL </t>
  </si>
  <si>
    <t xml:space="preserve">   (4*) Deducción directa declaración TSS del SUIRPLUS por registro de dependientes adicionales al SDSS. RD$1,190.12 por cada dependiente adicional registrado.</t>
  </si>
  <si>
    <t>WANDER MANUEL ALMONTE CRUZ</t>
  </si>
  <si>
    <t>ROSAILY GENESIS RODRIGUEZ SANTOS</t>
  </si>
  <si>
    <t>MARIA ISABEL TORIBIO HERNANDEZ</t>
  </si>
  <si>
    <t>OSCAURY VENTURA TAVERAS</t>
  </si>
  <si>
    <t>JOSE ALBERTO LUNA PENA</t>
  </si>
  <si>
    <t>TECNICO DE TELECOMUNICACIONES</t>
  </si>
  <si>
    <t xml:space="preserve">PAOLA INES NOVA MEDINA </t>
  </si>
  <si>
    <t>RICHARD ISRAEL REYES PACHECO</t>
  </si>
  <si>
    <t>CARLOS ISMAEL LIRANZO RODRIGUEZ</t>
  </si>
  <si>
    <t>MARLENE DECENA SALAS</t>
  </si>
  <si>
    <t>LUIS ALFREDO DE LA CRUZ ORTEGA</t>
  </si>
  <si>
    <t>KELLY TACHIANA SUERO DE PÉREZ</t>
  </si>
  <si>
    <t xml:space="preserve">YSAURA CAROLINA SÁNCHEZ </t>
  </si>
  <si>
    <t>EMANUEL SANTANA GUZMÁN</t>
  </si>
  <si>
    <t>DEBORA AIMEE NAU RODRÍGUEZ</t>
  </si>
  <si>
    <t>ESTARLYN  PAOCO VARGAS MEJÍA</t>
  </si>
  <si>
    <t>YUVENNY STEFANY RAMÍREZ LACHAPELLE</t>
  </si>
  <si>
    <t>ELIANNY ELIZABETH LIRIANO CABRERA</t>
  </si>
  <si>
    <t>JOSÉ DAVID LORA JIMÉNEZ</t>
  </si>
  <si>
    <t>FRANK DERICK DE OLEO BETANCES</t>
  </si>
  <si>
    <t>JOSÉ LUIS ROMERO SÁNCHEZ</t>
  </si>
  <si>
    <t>PAOLA MIGUELINA MARTÍNEZ</t>
  </si>
  <si>
    <t>MICHELLE NATALIE LUNA BORRELY</t>
  </si>
  <si>
    <t>DONALD LUGO DIAZ</t>
  </si>
  <si>
    <t>LISSETTE ANDREÍNA PACHECO FERNÁNDEZ</t>
  </si>
  <si>
    <t>LUIS DAVID MATOS LUNA</t>
  </si>
  <si>
    <t>ENMANUELLE ARIEL TORIBIO DE LOS SANTOS</t>
  </si>
  <si>
    <t>JOEL ALEXANDER JAIME BLANDINO</t>
  </si>
  <si>
    <t>KEVIN JIMÉNEZ LORENZO</t>
  </si>
  <si>
    <t>FRANCIFELLY ESTEBAN II BENCOSME FERREIRAS</t>
  </si>
  <si>
    <t>CAROLIN ALMONTE SILVERIO</t>
  </si>
  <si>
    <t>DELIGNE ALBERTO ASCENCIÓN VÁSQUEZ</t>
  </si>
  <si>
    <t>DEYBI MANUEL GUERRERO PÉREZ</t>
  </si>
  <si>
    <t>JUAN FRANCISCO DE LOS SANTOS DECENA</t>
  </si>
  <si>
    <t>MIGUEL ANGEL HERNÁNDEZ GARCÍA</t>
  </si>
  <si>
    <t>JORGE LUIS VILLAR GUERRERO</t>
  </si>
  <si>
    <t>ABEL DAVID TORRES LIZARDO</t>
  </si>
  <si>
    <t>ESTEPHANY LÓPEZ AMEZQUITA</t>
  </si>
  <si>
    <t>ELGA SÁNCHEZ HERNÁNDEZ</t>
  </si>
  <si>
    <t>ROSALIM ARBAJE SIDO</t>
  </si>
  <si>
    <t>ERKIN DARÍO DELGADO PÉREZ</t>
  </si>
  <si>
    <t>GERSIS DANIEL SIERRA ROSARIO</t>
  </si>
  <si>
    <t>LUIS ANDRÉS MATEO DÍAZ</t>
  </si>
  <si>
    <t>OSWALDO SANTIAGO MOLINA PÉREZ</t>
  </si>
  <si>
    <t>VIVIANA ESTHER BELTRÉ SEPÚLVEDA</t>
  </si>
  <si>
    <t>CLARIBEL CASTRO DE PEGUERO</t>
  </si>
  <si>
    <t>GABRIELA SOSA DE PLACERES</t>
  </si>
  <si>
    <t>YANEL PEÑA CASTILLO</t>
  </si>
  <si>
    <t>ANALISTA DE PROYECTOS.</t>
  </si>
  <si>
    <t>LÍDER DE PROYECTOS.</t>
  </si>
  <si>
    <t>ANALISTA DE DESARROLLO INSTITUCIONAL</t>
  </si>
  <si>
    <t xml:space="preserve">ANALISTA DE DESARROLLO INSTITUCIONAL </t>
  </si>
  <si>
    <t>SOPORTE A USUARIOS</t>
  </si>
  <si>
    <t>MARLUAN ESPIRITUSANTO GUERRERO</t>
  </si>
  <si>
    <t>NOMBRE Y APELLIDO</t>
  </si>
  <si>
    <t>CATEGORIA SERVIDOR</t>
  </si>
  <si>
    <t>INGRESO BRUTO</t>
  </si>
  <si>
    <t>INGRESO NETO</t>
  </si>
  <si>
    <t>GENERO</t>
  </si>
  <si>
    <t>FEMENINO</t>
  </si>
  <si>
    <t>MASCULINO</t>
  </si>
  <si>
    <t>JOSÉ LUIS LÓPEZ GONZÁLEZ</t>
  </si>
  <si>
    <t>PABLO ANDRÉS GUERRERO REYES</t>
  </si>
  <si>
    <t>CARMEN JULIA MATA GERALDO</t>
  </si>
  <si>
    <t>TOMÁS ALEXANDER FAMILIA ARROYO</t>
  </si>
  <si>
    <t>ANDRYS LUIS PAYANO</t>
  </si>
  <si>
    <t>PEDRO SILVERIO MONEGRO</t>
  </si>
  <si>
    <t>IVÁN JOSÉ FIRESTONE URIBE</t>
  </si>
  <si>
    <t>KEVIN JOSÉ CABRAL POLANCO</t>
  </si>
  <si>
    <t>CARLA NATALIA FERNÁNDEZ HERRERA</t>
  </si>
  <si>
    <t>ROSDANY MARIELL MESA PERALTA</t>
  </si>
  <si>
    <t>ANALISTA DE COMPRAS</t>
  </si>
  <si>
    <t>SOPORTE DE MESA DE AYUDA</t>
  </si>
  <si>
    <t>ANALISTA DE SISTEMAS INFORMÁTICOS</t>
  </si>
  <si>
    <t>Oficina Gubernamental de Tecnologías de la Información y Comunicación</t>
  </si>
  <si>
    <t>GERICK ADONIS SILVERIO FIGUEROA</t>
  </si>
  <si>
    <t xml:space="preserve">EDISON JESUS PADILLA PAULINO </t>
  </si>
  <si>
    <t>YANIL MARGARITA JIMENEZ CARRASCO</t>
  </si>
  <si>
    <t>ENYER ANTONIO MERCEDES VILLEGA</t>
  </si>
  <si>
    <t>RAFAEL ANTONIO NUÑEZ DAGHER</t>
  </si>
  <si>
    <t>EDGAR JOHANDY MARTÍNEZ LORENZO</t>
  </si>
  <si>
    <t>JOSÉ ANTONIO ESTEVEZ LÓPEZ</t>
  </si>
  <si>
    <t>ELVYN ALEXANDER MARTÍNEZ CASTRO</t>
  </si>
  <si>
    <t>INGRID JOHANNA BERAS CHIRENO</t>
  </si>
  <si>
    <t>GISSEL OLGALINA CUEVAS FRIAS</t>
  </si>
  <si>
    <t>CHRISTIAN ALBERTO DE LA CRUZ FAMILIA</t>
  </si>
  <si>
    <t>JOSE EDUARDO ALVAREZ LEREBOURS</t>
  </si>
  <si>
    <t>YANET DANIELA BATISTA LIRIANO</t>
  </si>
  <si>
    <t>WEBMASTER</t>
  </si>
  <si>
    <t>DASHIEL ARISTY MONTOLIO</t>
  </si>
  <si>
    <t>DIRECCIÓN O DEPARTAMENTO</t>
  </si>
  <si>
    <t>ANALISTA DE NORMAS Y ESTÁNDARES</t>
  </si>
  <si>
    <t>DIRECCIÓN DE DATACENTER DEL ESTADO</t>
  </si>
  <si>
    <t xml:space="preserve">MONITOR DE MANTENIMIENTO </t>
  </si>
  <si>
    <t>SOPORTE A USUARIO</t>
  </si>
  <si>
    <t>CHRISTIAN FÉLIX GIL CASTILLO</t>
  </si>
  <si>
    <t>JOSE DELIO ARES GUZMÁN</t>
  </si>
  <si>
    <t>DIRECCIÓN GENERAL</t>
  </si>
  <si>
    <t>JOHANNA MERCEDES FERNÁNDEZ OGANDO</t>
  </si>
  <si>
    <t>DEPARTAMENTO DE RECURSOS HUMANOS</t>
  </si>
  <si>
    <t>DEPARTAMENTO DE SEGURIDAD Y MONITOREO TIC</t>
  </si>
  <si>
    <t>ENCARGADO/A DEPARTAMENTO DE SEGURIDAD Y MONITOREO TIC</t>
  </si>
  <si>
    <t>DIRECCIÓN ATENCIÓN CIUDADANA</t>
  </si>
  <si>
    <t>DIRECTOR/A DE ATENCIÓN CIUDADANA</t>
  </si>
  <si>
    <t>JAVIER GERMOSÉN BÁEZ</t>
  </si>
  <si>
    <t>ENCARGADO/A DIVISIÓN DE ADMINISTRACIÓN DE SERVICIOS Y PROYECTOS</t>
  </si>
  <si>
    <t>RAMÓN TOMÁS TAMARES KELLY</t>
  </si>
  <si>
    <t>SUPERVISOR/A CAP</t>
  </si>
  <si>
    <t>DIRECCIÓN DE COMUNICACIONES</t>
  </si>
  <si>
    <t>ENCARGADO/A DIVISIÓN DE COMUNICACIÓN INTERNA</t>
  </si>
  <si>
    <t>ENCARGADO/A DIVISIÓN DE OPERACIONES TIC</t>
  </si>
  <si>
    <t>DIRECCIÓN DE SERVICIOS DIGITALES INSTITUCIONALES</t>
  </si>
  <si>
    <t>JHARLINE CEBALLOS BOU</t>
  </si>
  <si>
    <t>ENCARGADO/A DIVISIÓN DEL CAMBIO DE CULTURA DIGITAL</t>
  </si>
  <si>
    <t>ENCARGADO/A DEPARTAMENTO DE DESARROLLO INSTITUCIONAL</t>
  </si>
  <si>
    <t>ENCARGADO/A DEPARTAMENTO DE FORMULACIÓN, MONITOREO Y EVALUACIÓN DE PLANES, PROGRAMAS Y PROYECTOS</t>
  </si>
  <si>
    <t>DIRECCIÓN DE TRANSFORMACIÓN DIGITAL GUBERNAMENTAL</t>
  </si>
  <si>
    <t>ENCARGADO/A DEPARTAMENTO DE INNOVACIÓN DIGITAL</t>
  </si>
  <si>
    <t>ENCARGADO/A DEPARTAMENTO DE ESTUDIOS E INVESTIGACIÓN DE GOBIERNO DIGITAL</t>
  </si>
  <si>
    <t>ENCARGADO/A DEPARTAMENTO DE ASISTENCIA A USUARIOS INSTITUCIONALES</t>
  </si>
  <si>
    <t>ENCARGADO/A DEPARTAMENTO DE MANTENIMIENTO DE REDES</t>
  </si>
  <si>
    <t>ENCARGADO/A DIVISIÓN DE DISEÑO DE SERVICIOS DIGITALES</t>
  </si>
  <si>
    <t>CLAUDIA ANTONIA ÁLVAREZ GÓMEZ</t>
  </si>
  <si>
    <t>ENCARGADO/A DEPARTAMENTO DE PLATAFORMAS Y SERVICIOS</t>
  </si>
  <si>
    <t>DEPARTAMENTO DE TECNOLOGÍAS DE LA INFORMACIÓN Y COMUNICACIÓN</t>
  </si>
  <si>
    <t xml:space="preserve">LÍDER DE PROYECTOS </t>
  </si>
  <si>
    <t>DIRECCIÓN JURÍDICA</t>
  </si>
  <si>
    <t>ENCARGADO/A DEPARTAMENTO DE SERVICIOS GENERALES</t>
  </si>
  <si>
    <t>ENCARGADO/A DEPARTAMENTO DE CALIDAD EN LA GESTIÓN</t>
  </si>
  <si>
    <t>ABOGADO/A</t>
  </si>
  <si>
    <t>ENCARGADO/A DEPARTAMENTO DE COMPRAS Y CONTRATACIONES.</t>
  </si>
  <si>
    <t>DIRECCIÓN DE PLANIFICACIÓN Y DESARROLLO</t>
  </si>
  <si>
    <t>COORDINADOR/A DE PROYECTO MUNICIPIOS CONECTADOS</t>
  </si>
  <si>
    <t xml:space="preserve">ANDRÉ ALFONSO PICHARDO GOICO </t>
  </si>
  <si>
    <t>ASESOR/A</t>
  </si>
  <si>
    <t>ENCARGADO/A DEPARTAMENTO DE OPERACIONES Y MONITOREO</t>
  </si>
  <si>
    <t>DESARROLLADOR DE SISTEMAS</t>
  </si>
  <si>
    <t xml:space="preserve">COORDINADOR/A DE RELACIONES LABORALES </t>
  </si>
  <si>
    <t>DIRECTOR/A DE COMUNICACIONES</t>
  </si>
  <si>
    <t>COORDINADOR/A DE RELACIONES INFORMATIVAS</t>
  </si>
  <si>
    <t>DISEÑADOR/A GRÁFICO</t>
  </si>
  <si>
    <t>GUSTAVO RAMÓN TEJEDA CUEVAS</t>
  </si>
  <si>
    <t>DIRECTOR/A JURÍDICO</t>
  </si>
  <si>
    <t>DIRECCIÓN ADMINISTRATIVA Y FINANCIERA</t>
  </si>
  <si>
    <t>ENCARGADO/A DEPARTAMENTO DE SERVICIOS DE CONFIANZA DIGITAL</t>
  </si>
  <si>
    <t>REYNALDO ENRIQUE GARCIA JAQUEZ</t>
  </si>
  <si>
    <t>DIRECCIÓN DE RELACIONES INTERINSTITUCIONALES E INTERNACIONALES</t>
  </si>
  <si>
    <t>No.</t>
  </si>
  <si>
    <t>Nómina de Sueldos - Temporal</t>
  </si>
  <si>
    <t>CAROLINA SÁNCHEZ PERDOMO</t>
  </si>
  <si>
    <t>LOURDES D' OLEO D' OLEO</t>
  </si>
  <si>
    <t>DIRECTOR/A DE RELACIONES INTERINSTITUCIONALES E INTERNACIONALES</t>
  </si>
  <si>
    <t>WALTER CABRAL QUITERIO</t>
  </si>
  <si>
    <t>ELAINE ROSMERY SEPULVEDA PEREZ</t>
  </si>
  <si>
    <t>TECNICO DE RECURSOS HUMANOS</t>
  </si>
  <si>
    <t>BRAYAN MONTAÑO BELTRE</t>
  </si>
  <si>
    <t>DESARROLLADOR</t>
  </si>
  <si>
    <t>CHASTIRY NAZARET POLANCO MUESES</t>
  </si>
  <si>
    <t>ELIZABETH  FELIZ BELTRE</t>
  </si>
  <si>
    <t>TECNICO DE COMUNICACIONES</t>
  </si>
  <si>
    <t>ENCARGADO/A DE DIVISION DE LITIGIOS</t>
  </si>
  <si>
    <t>ENCARGADO/A DIVISION DE OPERACIONES TIC</t>
  </si>
  <si>
    <t>ENCARGADO/A DE DIVISION DE DESARROLLO E IMPLEMENTACION DE SISTEMAS</t>
  </si>
  <si>
    <t>ENCARGADO/A DIVISION DE INVESTIGACION Y DOCUMENTACION DE ESTANDARES</t>
  </si>
  <si>
    <t>ISMAEL APOLINAR SANTOS AMADOR</t>
  </si>
  <si>
    <t>COORDINADOR DE COMITES PROVINCIALES</t>
  </si>
  <si>
    <t>WALTER BIENBENIDO GERONIMO BAUTISTA</t>
  </si>
  <si>
    <t>VICTOR ENRIQUEZ NUNEZ CARVAJAL</t>
  </si>
  <si>
    <t>DIONISIO CHAVEZ FERREIRA</t>
  </si>
  <si>
    <t>YASSETT JOSE YNFANTE JIMENEZ</t>
  </si>
  <si>
    <t>JORGE ABRHAM MASSIH VARGAS</t>
  </si>
  <si>
    <t>ADONIS JOSUE NAUT FERNANDEZ</t>
  </si>
  <si>
    <t>ALFREDO EMMANUEL CAPELLAN LORA</t>
  </si>
  <si>
    <t>EDDY NELSON PEREZ DECENA</t>
  </si>
  <si>
    <t>ESTEFANY SANTANA TAVERA</t>
  </si>
  <si>
    <t>LUISAURA JESMIN VARGAS ESPINAL</t>
  </si>
  <si>
    <t>MARIA FERNANDA CASADO MARTINEZ</t>
  </si>
  <si>
    <t>MARIA ISABEL ACEVEDO NUNEZ</t>
  </si>
  <si>
    <t>MAYLENNY AUBERTA OGANDO ROSARIO</t>
  </si>
  <si>
    <t>RAFAEL ALEXANDER GOMEZ GERALDO</t>
  </si>
  <si>
    <t>KLEIVER ALEXANDER BRAVO MARTINES</t>
  </si>
  <si>
    <t>LILIANGEL DOMINIQUE PUESAN NUNEZ</t>
  </si>
  <si>
    <t>CADY BERENISE ANTIGUA CRUZ</t>
  </si>
  <si>
    <t>SUGEY ENDRINA VENTURA PEREYRA</t>
  </si>
  <si>
    <t>FELIX SANTOS BURGOS</t>
  </si>
  <si>
    <t>YANIO ALBERTO REYES JIMENEZ</t>
  </si>
  <si>
    <t>GILBERT SAMIL RIVAS ENCARNACION</t>
  </si>
  <si>
    <t xml:space="preserve">ANDERSON MEDINA </t>
  </si>
  <si>
    <t>DAVID FRANCISCO TAVAREZ RODRIGUEZ</t>
  </si>
  <si>
    <t>MIGUEL ANGEL JIMENEZ AQUINO</t>
  </si>
  <si>
    <t>ARTURO APONTE BONILLA</t>
  </si>
  <si>
    <t>NIURKA ALEXANDRA SANCHEZ ECHAVARRIA</t>
  </si>
  <si>
    <t>MONICA ELIZABETH MATA</t>
  </si>
  <si>
    <t>CRISTIAN MOTA NUNEZ</t>
  </si>
  <si>
    <t>ENMANUEL JOSE ARIAS CEDANO</t>
  </si>
  <si>
    <t>JOSE LEONIDAS RODRIGUEZ GONZALEZ</t>
  </si>
  <si>
    <t>RICHARD ARGENIS REINOSO CRUZ</t>
  </si>
  <si>
    <t>FREDDY RAPHAEL AMADIS SUSANA</t>
  </si>
  <si>
    <t>MIGUEL ELIAS SALCEDO</t>
  </si>
  <si>
    <t xml:space="preserve">KIAMMY RACHELL FRANCISCO DE JESUS </t>
  </si>
  <si>
    <t>JOSE LUIS DE LA CRUZ TEJADA</t>
  </si>
  <si>
    <t>YENNY ALEXSANDRA KELLY</t>
  </si>
  <si>
    <t>FRANCIS ESTERLIN RODRIGUEZ TAVAREZ</t>
  </si>
  <si>
    <t>HEIMY LISSETTE MENDEZ JIMENEZ</t>
  </si>
  <si>
    <t>LUIS ALBERTO MARTINEZ RIJO</t>
  </si>
  <si>
    <t>ROBERT ESTEBAN AVILA</t>
  </si>
  <si>
    <t>OLIVO YSAAC CASTRO DE JESUS</t>
  </si>
  <si>
    <t>CARLOS MANUEL MEDRANO GARCIA</t>
  </si>
  <si>
    <t>CARLOS MAN UEL ROSARIO ARIAS</t>
  </si>
  <si>
    <t xml:space="preserve">IRONELIS PENA ENCARNACION </t>
  </si>
  <si>
    <t>CARLOS ADAMES PEREZ</t>
  </si>
  <si>
    <t>HILARY SANTANA MEDINA</t>
  </si>
  <si>
    <t>CLEMYS ALBERTO PEREZ</t>
  </si>
  <si>
    <t>WILMAN ANIBAL PIMENTEL PEREZ</t>
  </si>
  <si>
    <t>JOSE LUIS RONDON SANTANA</t>
  </si>
  <si>
    <t>ARIEL GERMAN DE LA CRUZ</t>
  </si>
  <si>
    <t>JIMMY ANTONIO GOMEZ JAVIER</t>
  </si>
  <si>
    <t>JORGE ALBERTO GOMEZ TAVAREZ</t>
  </si>
  <si>
    <t>MOISES ADAM VALDEZ OZORIO</t>
  </si>
  <si>
    <t>JUAN MANUEL REYES FELIZ</t>
  </si>
  <si>
    <t>BOLIVAR CRUCETA LOPEZ</t>
  </si>
  <si>
    <t>RAMON ANTONIO PADILLA PUJOLS</t>
  </si>
  <si>
    <t>ZUNILDA MERCEDES GUILLEN RUEDA</t>
  </si>
  <si>
    <t xml:space="preserve">DESARROLLADOR </t>
  </si>
  <si>
    <t>JOVANNA PRISCILLA NUNEZ SOTO</t>
  </si>
  <si>
    <t>STEVEN JEREZ ROSA</t>
  </si>
  <si>
    <t>VALENTINA GALLO BOTERO</t>
  </si>
  <si>
    <t>AUDITOR DE ESTANDARES NORTIC</t>
  </si>
  <si>
    <t>ANGEL ANTONIO DE LA CRUZ CATANO</t>
  </si>
  <si>
    <t>GENESIS LISBETH ALVAREZ DOMINGUEZ</t>
  </si>
  <si>
    <t>JORGE ALEXANDER BRAND ROSARIO</t>
  </si>
  <si>
    <t>JUNIOR ENRIQUE FELIZ CAMINERO</t>
  </si>
  <si>
    <t xml:space="preserve">ANALISTA DE NORMAS </t>
  </si>
  <si>
    <t>JASON RAFAEL CRISOSTOMO GUERRERO</t>
  </si>
  <si>
    <t>ROSARIO ALTAGRACIA MARTINEZ GARCIA</t>
  </si>
  <si>
    <t>PASCUAL SANCHEZ LIZARDO</t>
  </si>
  <si>
    <r>
      <t>Correspondiente al mes de Marzo</t>
    </r>
    <r>
      <rPr>
        <b/>
        <u/>
        <sz val="20"/>
        <rFont val="Calibri"/>
        <family val="2"/>
        <scheme val="minor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</si>
</sst>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RD$&quot;#,##0.00"/>
    <numFmt numFmtId="167" formatCode="[$-1540A]dd\-mmm\-yy;@"/>
    <numFmt numFmtId="168" formatCode="#,##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20"/>
      <name val="Calibri"/>
      <family val="2"/>
      <scheme val="minor"/>
    </font>
    <font>
      <sz val="20"/>
      <name val="Arial"/>
      <family val="2"/>
    </font>
    <font>
      <b/>
      <u/>
      <sz val="2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8" fillId="0" borderId="0" applyFont="0" applyFill="0" applyBorder="0" applyAlignment="0" applyProtection="0"/>
    <xf numFmtId="0" fontId="18" fillId="0" borderId="0"/>
    <xf numFmtId="16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16" fillId="0" borderId="0" xfId="0" applyFont="1" applyAlignment="1">
      <alignment horizontal="center"/>
    </xf>
    <xf numFmtId="0" fontId="18" fillId="0" borderId="0" xfId="43"/>
    <xf numFmtId="0" fontId="19" fillId="0" borderId="0" xfId="0" applyFont="1"/>
    <xf numFmtId="0" fontId="0" fillId="33" borderId="0" xfId="0" applyFill="1"/>
    <xf numFmtId="0" fontId="18" fillId="33" borderId="0" xfId="43" applyFill="1"/>
    <xf numFmtId="0" fontId="0" fillId="0" borderId="0" xfId="0" applyAlignment="1">
      <alignment horizontal="center"/>
    </xf>
    <xf numFmtId="0" fontId="18" fillId="0" borderId="0" xfId="43" applyAlignment="1">
      <alignment horizontal="center"/>
    </xf>
    <xf numFmtId="0" fontId="21" fillId="0" borderId="0" xfId="0" applyFont="1" applyAlignment="1">
      <alignment horizontal="left"/>
    </xf>
    <xf numFmtId="0" fontId="19" fillId="0" borderId="0" xfId="43" applyFont="1" applyFill="1"/>
    <xf numFmtId="0" fontId="19" fillId="0" borderId="0" xfId="0" applyFont="1" applyFill="1" applyAlignment="1">
      <alignment vertical="center"/>
    </xf>
    <xf numFmtId="0" fontId="0" fillId="0" borderId="0" xfId="0" applyFont="1"/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5" fillId="33" borderId="0" xfId="0" applyFont="1" applyFill="1"/>
    <xf numFmtId="0" fontId="26" fillId="0" borderId="0" xfId="43" applyFont="1"/>
    <xf numFmtId="0" fontId="27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4" fontId="0" fillId="0" borderId="0" xfId="0" applyNumberFormat="1"/>
    <xf numFmtId="0" fontId="29" fillId="0" borderId="10" xfId="0" applyFont="1" applyFill="1" applyBorder="1" applyAlignment="1">
      <alignment vertical="center" wrapText="1"/>
    </xf>
    <xf numFmtId="0" fontId="29" fillId="0" borderId="10" xfId="0" applyFont="1" applyFill="1" applyBorder="1" applyAlignment="1">
      <alignment horizontal="left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vertical="center"/>
    </xf>
    <xf numFmtId="15" fontId="28" fillId="0" borderId="10" xfId="43" applyNumberFormat="1" applyFont="1" applyFill="1" applyBorder="1" applyAlignment="1">
      <alignment horizontal="center" vertical="center"/>
    </xf>
    <xf numFmtId="166" fontId="28" fillId="0" borderId="10" xfId="0" applyNumberFormat="1" applyFont="1" applyFill="1" applyBorder="1" applyAlignment="1">
      <alignment horizontal="left" vertical="center"/>
    </xf>
    <xf numFmtId="166" fontId="28" fillId="0" borderId="10" xfId="43" applyNumberFormat="1" applyFont="1" applyFill="1" applyBorder="1" applyAlignment="1">
      <alignment horizontal="left" vertical="center"/>
    </xf>
    <xf numFmtId="166" fontId="28" fillId="0" borderId="11" xfId="0" applyNumberFormat="1" applyFont="1" applyFill="1" applyBorder="1" applyAlignment="1">
      <alignment horizontal="left" vertical="center"/>
    </xf>
    <xf numFmtId="166" fontId="22" fillId="0" borderId="11" xfId="43" applyNumberFormat="1" applyFont="1" applyFill="1" applyBorder="1" applyAlignment="1">
      <alignment horizontal="center" vertical="center"/>
    </xf>
    <xf numFmtId="0" fontId="28" fillId="33" borderId="0" xfId="0" applyFont="1" applyFill="1"/>
    <xf numFmtId="0" fontId="28" fillId="0" borderId="0" xfId="0" applyFont="1"/>
    <xf numFmtId="0" fontId="28" fillId="0" borderId="0" xfId="0" applyFont="1" applyAlignment="1">
      <alignment horizontal="center"/>
    </xf>
    <xf numFmtId="4" fontId="28" fillId="0" borderId="0" xfId="0" applyNumberFormat="1" applyFont="1"/>
    <xf numFmtId="4" fontId="28" fillId="33" borderId="0" xfId="0" applyNumberFormat="1" applyFont="1" applyFill="1"/>
    <xf numFmtId="168" fontId="28" fillId="0" borderId="0" xfId="0" applyNumberFormat="1" applyFont="1"/>
    <xf numFmtId="164" fontId="28" fillId="0" borderId="0" xfId="46" applyFont="1"/>
    <xf numFmtId="0" fontId="28" fillId="0" borderId="0" xfId="0" applyFont="1" applyAlignment="1">
      <alignment horizontal="left"/>
    </xf>
    <xf numFmtId="0" fontId="29" fillId="33" borderId="0" xfId="0" applyFont="1" applyFill="1"/>
    <xf numFmtId="0" fontId="29" fillId="0" borderId="0" xfId="0" applyFont="1"/>
    <xf numFmtId="0" fontId="29" fillId="0" borderId="0" xfId="0" applyFont="1" applyAlignment="1">
      <alignment horizontal="center"/>
    </xf>
    <xf numFmtId="0" fontId="30" fillId="33" borderId="0" xfId="43" applyFont="1" applyFill="1"/>
    <xf numFmtId="0" fontId="30" fillId="0" borderId="0" xfId="43" applyFont="1" applyAlignment="1">
      <alignment horizontal="center" vertical="center"/>
    </xf>
    <xf numFmtId="0" fontId="30" fillId="0" borderId="0" xfId="43" applyFont="1" applyAlignment="1">
      <alignment vertical="center"/>
    </xf>
    <xf numFmtId="0" fontId="30" fillId="0" borderId="0" xfId="43" applyFont="1"/>
    <xf numFmtId="4" fontId="30" fillId="0" borderId="0" xfId="43" applyNumberFormat="1" applyFont="1" applyAlignment="1">
      <alignment vertical="center"/>
    </xf>
    <xf numFmtId="164" fontId="30" fillId="0" borderId="0" xfId="46" applyFont="1" applyAlignment="1">
      <alignment vertical="center"/>
    </xf>
    <xf numFmtId="0" fontId="30" fillId="0" borderId="0" xfId="43" applyFont="1" applyAlignment="1">
      <alignment horizontal="left" vertical="center"/>
    </xf>
    <xf numFmtId="0" fontId="32" fillId="0" borderId="0" xfId="43" applyFont="1"/>
    <xf numFmtId="0" fontId="31" fillId="0" borderId="0" xfId="0" applyFont="1" applyAlignment="1"/>
    <xf numFmtId="0" fontId="28" fillId="0" borderId="10" xfId="43" applyFont="1" applyFill="1" applyBorder="1" applyAlignment="1">
      <alignment horizontal="center" vertical="center"/>
    </xf>
    <xf numFmtId="167" fontId="28" fillId="0" borderId="10" xfId="0" applyNumberFormat="1" applyFont="1" applyFill="1" applyBorder="1" applyAlignment="1">
      <alignment horizontal="center" vertical="center"/>
    </xf>
    <xf numFmtId="15" fontId="28" fillId="0" borderId="10" xfId="0" applyNumberFormat="1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vertical="center" wrapText="1"/>
    </xf>
    <xf numFmtId="166" fontId="28" fillId="0" borderId="11" xfId="43" applyNumberFormat="1" applyFont="1" applyFill="1" applyBorder="1" applyAlignment="1">
      <alignment horizontal="left" vertical="center"/>
    </xf>
    <xf numFmtId="0" fontId="29" fillId="0" borderId="11" xfId="0" applyFont="1" applyFill="1" applyBorder="1" applyAlignment="1">
      <alignment horizontal="left" vertical="center" wrapText="1"/>
    </xf>
    <xf numFmtId="15" fontId="28" fillId="0" borderId="11" xfId="0" applyNumberFormat="1" applyFont="1" applyFill="1" applyBorder="1" applyAlignment="1">
      <alignment horizontal="center" vertical="center"/>
    </xf>
    <xf numFmtId="0" fontId="28" fillId="0" borderId="10" xfId="43" applyFont="1" applyFill="1" applyBorder="1" applyAlignment="1">
      <alignment vertical="center"/>
    </xf>
    <xf numFmtId="0" fontId="28" fillId="33" borderId="14" xfId="43" applyFont="1" applyFill="1" applyBorder="1"/>
    <xf numFmtId="4" fontId="29" fillId="0" borderId="0" xfId="0" applyNumberFormat="1" applyFont="1"/>
    <xf numFmtId="0" fontId="34" fillId="34" borderId="10" xfId="0" applyFont="1" applyFill="1" applyBorder="1" applyAlignment="1">
      <alignment horizontal="center" vertical="center"/>
    </xf>
    <xf numFmtId="0" fontId="34" fillId="34" borderId="10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22" fillId="0" borderId="12" xfId="43" applyFont="1" applyFill="1" applyBorder="1" applyAlignment="1">
      <alignment horizontal="right" vertical="center" wrapText="1"/>
    </xf>
    <xf numFmtId="0" fontId="22" fillId="0" borderId="13" xfId="43" applyFont="1" applyFill="1" applyBorder="1" applyAlignment="1">
      <alignment horizontal="right" vertical="center" wrapText="1"/>
    </xf>
    <xf numFmtId="0" fontId="22" fillId="0" borderId="14" xfId="43" applyFont="1" applyFill="1" applyBorder="1" applyAlignment="1">
      <alignment horizontal="right" vertical="center" wrapText="1"/>
    </xf>
    <xf numFmtId="0" fontId="31" fillId="0" borderId="0" xfId="0" applyFont="1" applyAlignment="1">
      <alignment horizontal="center" vertic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4"/>
    <cellStyle name="Moneda" xfId="46" builtinId="4"/>
    <cellStyle name="Neutral" xfId="8" builtinId="28" customBuiltin="1"/>
    <cellStyle name="Normal" xfId="0" builtinId="0"/>
    <cellStyle name="Normal 2" xfId="43"/>
    <cellStyle name="Notas" xfId="15" builtinId="10" customBuiltin="1"/>
    <cellStyle name="Porcentual 2" xfId="4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176892</xdr:colOff>
      <xdr:row>0</xdr:row>
      <xdr:rowOff>149679</xdr:rowOff>
    </xdr:from>
    <xdr:to>
      <xdr:col>1</xdr:col>
      <xdr:colOff>1839666</xdr:colOff>
      <xdr:row>7</xdr:row>
      <xdr:rowOff>54428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D7D432E-3785-43FD-AED6-CAF27B38A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892" y="149679"/>
          <a:ext cx="2403003" cy="1047749"/>
        </a:xfrm>
        <a:prstGeom prst="rect">
          <a:avLst/>
        </a:prstGeom>
      </xdr:spPr>
    </xdr:pic>
    <xdr:clientData/>
  </xdr:twoCellAnchor>
  <xdr:oneCellAnchor>
    <xdr:from>
      <xdr:col>4</xdr:col>
      <xdr:colOff>895351</xdr:colOff>
      <xdr:row>1</xdr:row>
      <xdr:rowOff>46264</xdr:rowOff>
    </xdr:from>
    <xdr:ext cx="2412843" cy="1001594"/>
    <xdr:pic>
      <xdr:nvPicPr>
        <xdr:cNvPr id="8" name="image3.png">
          <a:extLst>
            <a:ext uri="{FF2B5EF4-FFF2-40B4-BE49-F238E27FC236}">
              <a16:creationId xmlns:a16="http://schemas.microsoft.com/office/drawing/2014/main" id="{BCFF2172-3C10-4F1F-AFB6-7542309CEF7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2172951" y="217714"/>
          <a:ext cx="2412843" cy="1001594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N245"/>
  <sheetViews>
    <sheetView showGridLines="0" tabSelected="1" view="pageBreakPreview" zoomScale="60" zoomScaleNormal="60" workbookViewId="0">
      <selection activeCell="C7" sqref="C7"/>
    </sheetView>
  </sheetViews>
  <sheetFormatPr baseColWidth="10" defaultColWidth="11.42578125" defaultRowHeight="12.75" x14ac:dyDescent="0.2"/>
  <cols>
    <col min="1" max="1" width="11.140625" style="5" customWidth="1"/>
    <col min="2" max="2" width="30" style="2" customWidth="1"/>
    <col min="3" max="3" width="40" style="2" customWidth="1"/>
    <col min="4" max="4" width="40.42578125" style="2" customWidth="1"/>
    <col min="5" max="5" width="27.140625" style="2" customWidth="1"/>
    <col min="6" max="6" width="16.85546875" style="2" customWidth="1"/>
    <col min="7" max="7" width="13.7109375" style="7" customWidth="1"/>
    <col min="8" max="8" width="20.7109375" style="7" customWidth="1"/>
    <col min="9" max="9" width="24.5703125" style="2" customWidth="1"/>
    <col min="10" max="10" width="21.7109375" style="2" customWidth="1"/>
    <col min="11" max="11" width="21.42578125" style="5" customWidth="1"/>
    <col min="12" max="12" width="31.28515625" style="5" customWidth="1"/>
    <col min="13" max="13" width="21" style="2" customWidth="1"/>
    <col min="14" max="14" width="27.85546875" style="2" customWidth="1"/>
    <col min="15" max="16384" width="11.42578125" style="2"/>
  </cols>
  <sheetData>
    <row r="8" spans="1:14" ht="25.5" customHeight="1" x14ac:dyDescent="0.2">
      <c r="D8" s="62" t="s">
        <v>151</v>
      </c>
      <c r="E8" s="62"/>
      <c r="F8" s="62"/>
      <c r="G8" s="62"/>
      <c r="H8" s="62"/>
      <c r="I8" s="62"/>
      <c r="J8" s="62"/>
    </row>
    <row r="9" spans="1:14" ht="18.75" customHeight="1" x14ac:dyDescent="0.4">
      <c r="C9" s="49"/>
      <c r="D9" s="62"/>
      <c r="E9" s="62"/>
      <c r="F9" s="62"/>
      <c r="G9" s="62"/>
      <c r="H9" s="62"/>
      <c r="I9" s="62"/>
      <c r="J9" s="62"/>
      <c r="K9" s="12"/>
      <c r="L9" s="12"/>
      <c r="M9" s="12"/>
      <c r="N9" s="12"/>
    </row>
    <row r="10" spans="1:14" ht="18.75" customHeight="1" x14ac:dyDescent="0.35">
      <c r="C10" s="48"/>
      <c r="D10" s="66" t="s">
        <v>225</v>
      </c>
      <c r="E10" s="66"/>
      <c r="F10" s="66"/>
      <c r="G10" s="66"/>
      <c r="H10" s="66"/>
      <c r="I10" s="66"/>
      <c r="J10" s="12"/>
      <c r="K10" s="12"/>
      <c r="L10" s="12"/>
      <c r="M10" s="12"/>
      <c r="N10" s="12"/>
    </row>
    <row r="11" spans="1:14" ht="26.25" x14ac:dyDescent="0.35">
      <c r="C11" s="48"/>
      <c r="D11" s="66" t="s">
        <v>313</v>
      </c>
      <c r="E11" s="66"/>
      <c r="F11" s="66"/>
      <c r="G11" s="66"/>
      <c r="H11" s="66"/>
      <c r="I11" s="66"/>
      <c r="J11" s="12"/>
      <c r="K11" s="12"/>
      <c r="L11" s="12"/>
      <c r="M11" s="12"/>
      <c r="N11" s="12"/>
    </row>
    <row r="12" spans="1:14" ht="23.25" x14ac:dyDescent="0.2">
      <c r="D12" s="12"/>
      <c r="E12" s="13"/>
      <c r="F12" s="12"/>
      <c r="G12" s="12"/>
      <c r="H12" s="12"/>
      <c r="I12" s="12"/>
      <c r="J12" s="12"/>
      <c r="K12" s="12"/>
      <c r="L12" s="12"/>
      <c r="M12" s="12"/>
      <c r="N12" s="12"/>
    </row>
    <row r="13" spans="1:14" s="11" customFormat="1" ht="42" x14ac:dyDescent="0.25">
      <c r="A13" s="60" t="s">
        <v>224</v>
      </c>
      <c r="B13" s="60" t="s">
        <v>131</v>
      </c>
      <c r="C13" s="60" t="s">
        <v>167</v>
      </c>
      <c r="D13" s="60" t="s">
        <v>3</v>
      </c>
      <c r="E13" s="61" t="s">
        <v>132</v>
      </c>
      <c r="F13" s="60" t="s">
        <v>135</v>
      </c>
      <c r="G13" s="61" t="s">
        <v>11</v>
      </c>
      <c r="H13" s="61" t="s">
        <v>12</v>
      </c>
      <c r="I13" s="61" t="s">
        <v>133</v>
      </c>
      <c r="J13" s="60" t="s">
        <v>0</v>
      </c>
      <c r="K13" s="60" t="s">
        <v>2</v>
      </c>
      <c r="L13" s="60" t="s">
        <v>1</v>
      </c>
      <c r="M13" s="60" t="s">
        <v>4</v>
      </c>
      <c r="N13" s="61" t="s">
        <v>134</v>
      </c>
    </row>
    <row r="14" spans="1:14" s="10" customFormat="1" ht="60.75" customHeight="1" x14ac:dyDescent="0.25">
      <c r="A14" s="50">
        <v>1</v>
      </c>
      <c r="B14" s="21" t="s">
        <v>173</v>
      </c>
      <c r="C14" s="22" t="s">
        <v>174</v>
      </c>
      <c r="D14" s="22" t="s">
        <v>211</v>
      </c>
      <c r="E14" s="23" t="s">
        <v>19</v>
      </c>
      <c r="F14" s="24" t="s">
        <v>137</v>
      </c>
      <c r="G14" s="51">
        <v>44593</v>
      </c>
      <c r="H14" s="51">
        <v>44774</v>
      </c>
      <c r="I14" s="26">
        <v>190000</v>
      </c>
      <c r="J14" s="27">
        <f t="shared" ref="J14:J83" si="0">+I14*2.87%</f>
        <v>5453</v>
      </c>
      <c r="K14" s="28">
        <f>162625*3.04%</f>
        <v>4943.8</v>
      </c>
      <c r="L14" s="27">
        <v>33483.67</v>
      </c>
      <c r="M14" s="27">
        <f>SUM(J14:L14)</f>
        <v>43880.47</v>
      </c>
      <c r="N14" s="27">
        <f>I14-M14</f>
        <v>146119.53</v>
      </c>
    </row>
    <row r="15" spans="1:14" s="10" customFormat="1" ht="57" customHeight="1" x14ac:dyDescent="0.25">
      <c r="A15" s="50">
        <v>2</v>
      </c>
      <c r="B15" s="21" t="s">
        <v>58</v>
      </c>
      <c r="C15" s="22" t="s">
        <v>193</v>
      </c>
      <c r="D15" s="22" t="s">
        <v>194</v>
      </c>
      <c r="E15" s="23" t="s">
        <v>19</v>
      </c>
      <c r="F15" s="24" t="s">
        <v>136</v>
      </c>
      <c r="G15" s="25">
        <v>44501</v>
      </c>
      <c r="H15" s="25">
        <v>44682</v>
      </c>
      <c r="I15" s="26">
        <v>140000</v>
      </c>
      <c r="J15" s="27">
        <f t="shared" si="0"/>
        <v>4018</v>
      </c>
      <c r="K15" s="28">
        <f t="shared" ref="K15:K47" si="1">+I15*3.04%</f>
        <v>4256</v>
      </c>
      <c r="L15" s="27">
        <v>21514.37</v>
      </c>
      <c r="M15" s="27">
        <f t="shared" ref="M15:M131" si="2">SUM(J15:L15)</f>
        <v>29788.37</v>
      </c>
      <c r="N15" s="27">
        <f t="shared" ref="N15:N131" si="3">I15-M15</f>
        <v>110211.63</v>
      </c>
    </row>
    <row r="16" spans="1:14" s="10" customFormat="1" ht="58.5" customHeight="1" x14ac:dyDescent="0.25">
      <c r="A16" s="50">
        <v>3</v>
      </c>
      <c r="B16" s="21" t="s">
        <v>67</v>
      </c>
      <c r="C16" s="22" t="s">
        <v>193</v>
      </c>
      <c r="D16" s="22" t="s">
        <v>198</v>
      </c>
      <c r="E16" s="23" t="s">
        <v>19</v>
      </c>
      <c r="F16" s="24" t="s">
        <v>136</v>
      </c>
      <c r="G16" s="25">
        <v>44501</v>
      </c>
      <c r="H16" s="25">
        <v>44682</v>
      </c>
      <c r="I16" s="28">
        <v>100000</v>
      </c>
      <c r="J16" s="27">
        <f t="shared" si="0"/>
        <v>2870</v>
      </c>
      <c r="K16" s="28">
        <f t="shared" si="1"/>
        <v>3040</v>
      </c>
      <c r="L16" s="27">
        <v>12105.37</v>
      </c>
      <c r="M16" s="27">
        <f t="shared" si="2"/>
        <v>18015.370000000003</v>
      </c>
      <c r="N16" s="27">
        <f t="shared" si="3"/>
        <v>81984.63</v>
      </c>
    </row>
    <row r="17" spans="1:14" s="10" customFormat="1" ht="55.5" customHeight="1" x14ac:dyDescent="0.25">
      <c r="A17" s="50">
        <v>4</v>
      </c>
      <c r="B17" s="21" t="s">
        <v>44</v>
      </c>
      <c r="C17" s="22" t="s">
        <v>193</v>
      </c>
      <c r="D17" s="22" t="s">
        <v>190</v>
      </c>
      <c r="E17" s="23" t="s">
        <v>19</v>
      </c>
      <c r="F17" s="24" t="s">
        <v>136</v>
      </c>
      <c r="G17" s="52">
        <v>44652</v>
      </c>
      <c r="H17" s="52">
        <v>44835</v>
      </c>
      <c r="I17" s="26">
        <v>100000</v>
      </c>
      <c r="J17" s="27">
        <f t="shared" si="0"/>
        <v>2870</v>
      </c>
      <c r="K17" s="28">
        <f t="shared" si="1"/>
        <v>3040</v>
      </c>
      <c r="L17" s="27">
        <v>12105.37</v>
      </c>
      <c r="M17" s="27">
        <f t="shared" si="2"/>
        <v>18015.370000000003</v>
      </c>
      <c r="N17" s="27">
        <f t="shared" si="3"/>
        <v>81984.63</v>
      </c>
    </row>
    <row r="18" spans="1:14" s="10" customFormat="1" ht="73.5" customHeight="1" x14ac:dyDescent="0.25">
      <c r="A18" s="50">
        <v>5</v>
      </c>
      <c r="B18" s="21" t="s">
        <v>100</v>
      </c>
      <c r="C18" s="22" t="s">
        <v>193</v>
      </c>
      <c r="D18" s="22" t="s">
        <v>126</v>
      </c>
      <c r="E18" s="23" t="s">
        <v>19</v>
      </c>
      <c r="F18" s="24" t="s">
        <v>137</v>
      </c>
      <c r="G18" s="25">
        <v>44593</v>
      </c>
      <c r="H18" s="51">
        <v>44774</v>
      </c>
      <c r="I18" s="28">
        <v>90000</v>
      </c>
      <c r="J18" s="27">
        <f t="shared" si="0"/>
        <v>2583</v>
      </c>
      <c r="K18" s="28">
        <f t="shared" si="1"/>
        <v>2736</v>
      </c>
      <c r="L18" s="27">
        <v>9753.1200000000008</v>
      </c>
      <c r="M18" s="27">
        <f t="shared" si="2"/>
        <v>15072.12</v>
      </c>
      <c r="N18" s="27">
        <f t="shared" si="3"/>
        <v>74927.88</v>
      </c>
    </row>
    <row r="19" spans="1:14" s="10" customFormat="1" ht="57" customHeight="1" x14ac:dyDescent="0.25">
      <c r="A19" s="50">
        <v>6</v>
      </c>
      <c r="B19" s="21" t="s">
        <v>102</v>
      </c>
      <c r="C19" s="22" t="s">
        <v>193</v>
      </c>
      <c r="D19" s="22" t="s">
        <v>126</v>
      </c>
      <c r="E19" s="23" t="s">
        <v>19</v>
      </c>
      <c r="F19" s="24" t="s">
        <v>137</v>
      </c>
      <c r="G19" s="25">
        <v>44593</v>
      </c>
      <c r="H19" s="51">
        <v>44774</v>
      </c>
      <c r="I19" s="28">
        <v>130000</v>
      </c>
      <c r="J19" s="27">
        <f t="shared" si="0"/>
        <v>3731</v>
      </c>
      <c r="K19" s="28">
        <f t="shared" si="1"/>
        <v>3952</v>
      </c>
      <c r="L19" s="27">
        <v>19162.12</v>
      </c>
      <c r="M19" s="27">
        <f t="shared" si="2"/>
        <v>26845.119999999999</v>
      </c>
      <c r="N19" s="27">
        <f t="shared" si="3"/>
        <v>103154.88</v>
      </c>
    </row>
    <row r="20" spans="1:14" s="10" customFormat="1" ht="58.5" customHeight="1" x14ac:dyDescent="0.25">
      <c r="A20" s="50">
        <v>7</v>
      </c>
      <c r="B20" s="21" t="s">
        <v>103</v>
      </c>
      <c r="C20" s="22" t="s">
        <v>193</v>
      </c>
      <c r="D20" s="22" t="s">
        <v>126</v>
      </c>
      <c r="E20" s="23" t="s">
        <v>19</v>
      </c>
      <c r="F20" s="24" t="s">
        <v>137</v>
      </c>
      <c r="G20" s="25">
        <v>44593</v>
      </c>
      <c r="H20" s="51">
        <v>44774</v>
      </c>
      <c r="I20" s="28">
        <v>130000</v>
      </c>
      <c r="J20" s="27">
        <f t="shared" si="0"/>
        <v>3731</v>
      </c>
      <c r="K20" s="28">
        <f t="shared" si="1"/>
        <v>3952</v>
      </c>
      <c r="L20" s="27">
        <v>19162.12</v>
      </c>
      <c r="M20" s="27">
        <f t="shared" si="2"/>
        <v>26845.119999999999</v>
      </c>
      <c r="N20" s="27">
        <f t="shared" si="3"/>
        <v>103154.88</v>
      </c>
    </row>
    <row r="21" spans="1:14" s="10" customFormat="1" ht="55.5" customHeight="1" x14ac:dyDescent="0.25">
      <c r="A21" s="50">
        <v>8</v>
      </c>
      <c r="B21" s="21" t="s">
        <v>104</v>
      </c>
      <c r="C21" s="22" t="s">
        <v>193</v>
      </c>
      <c r="D21" s="22" t="s">
        <v>126</v>
      </c>
      <c r="E21" s="23" t="s">
        <v>19</v>
      </c>
      <c r="F21" s="24" t="s">
        <v>137</v>
      </c>
      <c r="G21" s="25">
        <v>44593</v>
      </c>
      <c r="H21" s="51">
        <v>44774</v>
      </c>
      <c r="I21" s="28">
        <v>110000</v>
      </c>
      <c r="J21" s="27">
        <f t="shared" si="0"/>
        <v>3157</v>
      </c>
      <c r="K21" s="28">
        <f t="shared" si="1"/>
        <v>3344</v>
      </c>
      <c r="L21" s="26">
        <v>14457.62</v>
      </c>
      <c r="M21" s="27">
        <f t="shared" si="2"/>
        <v>20958.620000000003</v>
      </c>
      <c r="N21" s="27">
        <f t="shared" si="3"/>
        <v>89041.38</v>
      </c>
    </row>
    <row r="22" spans="1:14" s="10" customFormat="1" ht="58.5" customHeight="1" x14ac:dyDescent="0.25">
      <c r="A22" s="50">
        <v>9</v>
      </c>
      <c r="B22" s="21" t="s">
        <v>130</v>
      </c>
      <c r="C22" s="22" t="s">
        <v>193</v>
      </c>
      <c r="D22" s="22" t="s">
        <v>59</v>
      </c>
      <c r="E22" s="23" t="s">
        <v>19</v>
      </c>
      <c r="F22" s="24" t="s">
        <v>137</v>
      </c>
      <c r="G22" s="25">
        <v>44562</v>
      </c>
      <c r="H22" s="25">
        <v>44743</v>
      </c>
      <c r="I22" s="28">
        <v>110000</v>
      </c>
      <c r="J22" s="27">
        <f t="shared" si="0"/>
        <v>3157</v>
      </c>
      <c r="K22" s="28">
        <f t="shared" si="1"/>
        <v>3344</v>
      </c>
      <c r="L22" s="27">
        <v>14457.62</v>
      </c>
      <c r="M22" s="27">
        <f t="shared" si="2"/>
        <v>20958.620000000003</v>
      </c>
      <c r="N22" s="27">
        <f t="shared" si="3"/>
        <v>89041.38</v>
      </c>
    </row>
    <row r="23" spans="1:14" s="10" customFormat="1" ht="61.5" customHeight="1" x14ac:dyDescent="0.25">
      <c r="A23" s="50">
        <v>10</v>
      </c>
      <c r="B23" s="21" t="s">
        <v>138</v>
      </c>
      <c r="C23" s="22" t="s">
        <v>193</v>
      </c>
      <c r="D23" s="22" t="s">
        <v>59</v>
      </c>
      <c r="E23" s="23" t="s">
        <v>19</v>
      </c>
      <c r="F23" s="24" t="s">
        <v>137</v>
      </c>
      <c r="G23" s="25">
        <v>44581</v>
      </c>
      <c r="H23" s="25">
        <v>44762</v>
      </c>
      <c r="I23" s="28">
        <v>110000</v>
      </c>
      <c r="J23" s="27">
        <f t="shared" si="0"/>
        <v>3157</v>
      </c>
      <c r="K23" s="28">
        <f t="shared" si="1"/>
        <v>3344</v>
      </c>
      <c r="L23" s="27">
        <v>14457.62</v>
      </c>
      <c r="M23" s="27">
        <f t="shared" si="2"/>
        <v>20958.620000000003</v>
      </c>
      <c r="N23" s="27">
        <f t="shared" si="3"/>
        <v>89041.38</v>
      </c>
    </row>
    <row r="24" spans="1:14" s="10" customFormat="1" ht="66" customHeight="1" x14ac:dyDescent="0.25">
      <c r="A24" s="50">
        <v>11</v>
      </c>
      <c r="B24" s="21" t="s">
        <v>70</v>
      </c>
      <c r="C24" s="22" t="s">
        <v>193</v>
      </c>
      <c r="D24" s="22" t="s">
        <v>48</v>
      </c>
      <c r="E24" s="23" t="s">
        <v>19</v>
      </c>
      <c r="F24" s="24" t="s">
        <v>137</v>
      </c>
      <c r="G24" s="25">
        <v>44501</v>
      </c>
      <c r="H24" s="25">
        <v>44682</v>
      </c>
      <c r="I24" s="28">
        <v>40000</v>
      </c>
      <c r="J24" s="27">
        <f t="shared" si="0"/>
        <v>1148</v>
      </c>
      <c r="K24" s="28">
        <f t="shared" si="1"/>
        <v>1216</v>
      </c>
      <c r="L24" s="27">
        <v>442.65</v>
      </c>
      <c r="M24" s="27">
        <f t="shared" si="2"/>
        <v>2806.65</v>
      </c>
      <c r="N24" s="27">
        <f t="shared" si="3"/>
        <v>37193.35</v>
      </c>
    </row>
    <row r="25" spans="1:14" s="10" customFormat="1" ht="63" customHeight="1" x14ac:dyDescent="0.25">
      <c r="A25" s="50">
        <v>12</v>
      </c>
      <c r="B25" s="21" t="s">
        <v>57</v>
      </c>
      <c r="C25" s="22" t="s">
        <v>193</v>
      </c>
      <c r="D25" s="22" t="s">
        <v>48</v>
      </c>
      <c r="E25" s="23" t="s">
        <v>19</v>
      </c>
      <c r="F25" s="24" t="s">
        <v>137</v>
      </c>
      <c r="G25" s="25">
        <v>44501</v>
      </c>
      <c r="H25" s="25">
        <v>44682</v>
      </c>
      <c r="I25" s="26">
        <v>70000</v>
      </c>
      <c r="J25" s="27">
        <f t="shared" si="0"/>
        <v>2009</v>
      </c>
      <c r="K25" s="28">
        <f t="shared" si="1"/>
        <v>2128</v>
      </c>
      <c r="L25" s="27">
        <v>5368.48</v>
      </c>
      <c r="M25" s="27">
        <f t="shared" si="2"/>
        <v>9505.48</v>
      </c>
      <c r="N25" s="27">
        <f t="shared" si="3"/>
        <v>60494.520000000004</v>
      </c>
    </row>
    <row r="26" spans="1:14" s="10" customFormat="1" ht="78" customHeight="1" x14ac:dyDescent="0.25">
      <c r="A26" s="50">
        <v>13</v>
      </c>
      <c r="B26" s="21" t="s">
        <v>99</v>
      </c>
      <c r="C26" s="22" t="s">
        <v>193</v>
      </c>
      <c r="D26" s="22" t="s">
        <v>125</v>
      </c>
      <c r="E26" s="23" t="s">
        <v>19</v>
      </c>
      <c r="F26" s="24" t="s">
        <v>136</v>
      </c>
      <c r="G26" s="25">
        <v>44593</v>
      </c>
      <c r="H26" s="51">
        <v>44774</v>
      </c>
      <c r="I26" s="28">
        <v>70000</v>
      </c>
      <c r="J26" s="27">
        <f t="shared" si="0"/>
        <v>2009</v>
      </c>
      <c r="K26" s="28">
        <f t="shared" si="1"/>
        <v>2128</v>
      </c>
      <c r="L26" s="27">
        <v>5368.48</v>
      </c>
      <c r="M26" s="27">
        <f t="shared" si="2"/>
        <v>9505.48</v>
      </c>
      <c r="N26" s="27">
        <f t="shared" si="3"/>
        <v>60494.520000000004</v>
      </c>
    </row>
    <row r="27" spans="1:14" s="10" customFormat="1" ht="66" customHeight="1" x14ac:dyDescent="0.25">
      <c r="A27" s="50">
        <v>14</v>
      </c>
      <c r="B27" s="21" t="s">
        <v>101</v>
      </c>
      <c r="C27" s="22" t="s">
        <v>193</v>
      </c>
      <c r="D27" s="22" t="s">
        <v>125</v>
      </c>
      <c r="E27" s="23" t="s">
        <v>19</v>
      </c>
      <c r="F27" s="24" t="s">
        <v>136</v>
      </c>
      <c r="G27" s="25">
        <v>44593</v>
      </c>
      <c r="H27" s="51">
        <v>44774</v>
      </c>
      <c r="I27" s="28">
        <v>70000</v>
      </c>
      <c r="J27" s="27">
        <f t="shared" si="0"/>
        <v>2009</v>
      </c>
      <c r="K27" s="28">
        <f t="shared" si="1"/>
        <v>2128</v>
      </c>
      <c r="L27" s="27">
        <v>5368.48</v>
      </c>
      <c r="M27" s="27">
        <f t="shared" si="2"/>
        <v>9505.48</v>
      </c>
      <c r="N27" s="27">
        <f t="shared" si="3"/>
        <v>60494.520000000004</v>
      </c>
    </row>
    <row r="28" spans="1:14" s="10" customFormat="1" ht="70.5" customHeight="1" x14ac:dyDescent="0.25">
      <c r="A28" s="50">
        <v>15</v>
      </c>
      <c r="B28" s="21" t="s">
        <v>106</v>
      </c>
      <c r="C28" s="22" t="s">
        <v>193</v>
      </c>
      <c r="D28" s="22" t="s">
        <v>125</v>
      </c>
      <c r="E28" s="23" t="s">
        <v>19</v>
      </c>
      <c r="F28" s="24" t="s">
        <v>137</v>
      </c>
      <c r="G28" s="25">
        <v>44593</v>
      </c>
      <c r="H28" s="51">
        <v>44774</v>
      </c>
      <c r="I28" s="28">
        <v>90000</v>
      </c>
      <c r="J28" s="27">
        <f t="shared" si="0"/>
        <v>2583</v>
      </c>
      <c r="K28" s="28">
        <f t="shared" si="1"/>
        <v>2736</v>
      </c>
      <c r="L28" s="27">
        <v>9753.1200000000008</v>
      </c>
      <c r="M28" s="27">
        <f t="shared" si="2"/>
        <v>15072.12</v>
      </c>
      <c r="N28" s="27">
        <f t="shared" si="3"/>
        <v>74927.88</v>
      </c>
    </row>
    <row r="29" spans="1:14" s="10" customFormat="1" ht="72" customHeight="1" x14ac:dyDescent="0.25">
      <c r="A29" s="50">
        <v>16</v>
      </c>
      <c r="B29" s="21" t="s">
        <v>107</v>
      </c>
      <c r="C29" s="22" t="s">
        <v>193</v>
      </c>
      <c r="D29" s="22" t="s">
        <v>48</v>
      </c>
      <c r="E29" s="23" t="s">
        <v>19</v>
      </c>
      <c r="F29" s="24" t="s">
        <v>136</v>
      </c>
      <c r="G29" s="25">
        <v>44593</v>
      </c>
      <c r="H29" s="51">
        <v>44774</v>
      </c>
      <c r="I29" s="28">
        <v>70000</v>
      </c>
      <c r="J29" s="27">
        <f t="shared" si="0"/>
        <v>2009</v>
      </c>
      <c r="K29" s="28">
        <f t="shared" si="1"/>
        <v>2128</v>
      </c>
      <c r="L29" s="27">
        <v>5368.48</v>
      </c>
      <c r="M29" s="27">
        <f t="shared" si="2"/>
        <v>9505.48</v>
      </c>
      <c r="N29" s="27">
        <f t="shared" si="3"/>
        <v>60494.520000000004</v>
      </c>
    </row>
    <row r="30" spans="1:14" s="10" customFormat="1" ht="66" customHeight="1" x14ac:dyDescent="0.25">
      <c r="A30" s="50">
        <v>17</v>
      </c>
      <c r="B30" s="21" t="s">
        <v>66</v>
      </c>
      <c r="C30" s="22" t="s">
        <v>193</v>
      </c>
      <c r="D30" s="22" t="s">
        <v>48</v>
      </c>
      <c r="E30" s="23" t="s">
        <v>19</v>
      </c>
      <c r="F30" s="24" t="s">
        <v>136</v>
      </c>
      <c r="G30" s="52">
        <v>44486</v>
      </c>
      <c r="H30" s="52">
        <v>44668</v>
      </c>
      <c r="I30" s="28">
        <v>70000</v>
      </c>
      <c r="J30" s="27">
        <f t="shared" si="0"/>
        <v>2009</v>
      </c>
      <c r="K30" s="28">
        <f t="shared" si="1"/>
        <v>2128</v>
      </c>
      <c r="L30" s="27">
        <v>5368.48</v>
      </c>
      <c r="M30" s="27">
        <f t="shared" si="2"/>
        <v>9505.48</v>
      </c>
      <c r="N30" s="27">
        <f t="shared" si="3"/>
        <v>60494.520000000004</v>
      </c>
    </row>
    <row r="31" spans="1:14" s="10" customFormat="1" ht="90" customHeight="1" x14ac:dyDescent="0.25">
      <c r="A31" s="50">
        <v>18</v>
      </c>
      <c r="B31" s="21" t="s">
        <v>303</v>
      </c>
      <c r="C31" s="22" t="s">
        <v>193</v>
      </c>
      <c r="D31" s="22" t="s">
        <v>48</v>
      </c>
      <c r="E31" s="23" t="s">
        <v>19</v>
      </c>
      <c r="F31" s="24" t="s">
        <v>136</v>
      </c>
      <c r="G31" s="52">
        <v>44621</v>
      </c>
      <c r="H31" s="52">
        <v>44774</v>
      </c>
      <c r="I31" s="28">
        <v>60000</v>
      </c>
      <c r="J31" s="27">
        <f t="shared" si="0"/>
        <v>1722</v>
      </c>
      <c r="K31" s="28">
        <f t="shared" si="1"/>
        <v>1824</v>
      </c>
      <c r="L31" s="27">
        <v>3486.68</v>
      </c>
      <c r="M31" s="27">
        <f t="shared" si="2"/>
        <v>7032.68</v>
      </c>
      <c r="N31" s="27">
        <f t="shared" si="3"/>
        <v>52967.32</v>
      </c>
    </row>
    <row r="32" spans="1:14" s="10" customFormat="1" ht="57" customHeight="1" x14ac:dyDescent="0.25">
      <c r="A32" s="50">
        <v>19</v>
      </c>
      <c r="B32" s="21" t="s">
        <v>311</v>
      </c>
      <c r="C32" s="22" t="s">
        <v>193</v>
      </c>
      <c r="D32" s="22" t="s">
        <v>48</v>
      </c>
      <c r="E32" s="23" t="s">
        <v>19</v>
      </c>
      <c r="F32" s="24" t="s">
        <v>136</v>
      </c>
      <c r="G32" s="52">
        <v>44621</v>
      </c>
      <c r="H32" s="52">
        <v>44774</v>
      </c>
      <c r="I32" s="28">
        <v>60000</v>
      </c>
      <c r="J32" s="27">
        <f t="shared" si="0"/>
        <v>1722</v>
      </c>
      <c r="K32" s="28">
        <f t="shared" si="1"/>
        <v>1824</v>
      </c>
      <c r="L32" s="27">
        <v>3486.68</v>
      </c>
      <c r="M32" s="27">
        <f t="shared" si="2"/>
        <v>7032.68</v>
      </c>
      <c r="N32" s="27">
        <f t="shared" si="3"/>
        <v>52967.32</v>
      </c>
    </row>
    <row r="33" spans="1:14" s="10" customFormat="1" ht="88.5" customHeight="1" x14ac:dyDescent="0.25">
      <c r="A33" s="50">
        <v>20</v>
      </c>
      <c r="B33" s="21" t="s">
        <v>307</v>
      </c>
      <c r="C33" s="22" t="s">
        <v>193</v>
      </c>
      <c r="D33" s="22" t="s">
        <v>48</v>
      </c>
      <c r="E33" s="23" t="s">
        <v>19</v>
      </c>
      <c r="F33" s="24" t="s">
        <v>137</v>
      </c>
      <c r="G33" s="52">
        <v>44621</v>
      </c>
      <c r="H33" s="52">
        <v>44743</v>
      </c>
      <c r="I33" s="28">
        <v>60000</v>
      </c>
      <c r="J33" s="27">
        <f t="shared" si="0"/>
        <v>1722</v>
      </c>
      <c r="K33" s="28">
        <f t="shared" si="1"/>
        <v>1824</v>
      </c>
      <c r="L33" s="27">
        <v>3486.68</v>
      </c>
      <c r="M33" s="27">
        <f t="shared" si="2"/>
        <v>7032.68</v>
      </c>
      <c r="N33" s="27">
        <f t="shared" si="3"/>
        <v>52967.32</v>
      </c>
    </row>
    <row r="34" spans="1:14" s="10" customFormat="1" ht="72" customHeight="1" x14ac:dyDescent="0.25">
      <c r="A34" s="50">
        <v>21</v>
      </c>
      <c r="B34" s="21" t="s">
        <v>105</v>
      </c>
      <c r="C34" s="22" t="s">
        <v>193</v>
      </c>
      <c r="D34" s="22" t="s">
        <v>213</v>
      </c>
      <c r="E34" s="23" t="s">
        <v>19</v>
      </c>
      <c r="F34" s="24" t="s">
        <v>137</v>
      </c>
      <c r="G34" s="25">
        <v>44593</v>
      </c>
      <c r="H34" s="51">
        <v>44774</v>
      </c>
      <c r="I34" s="28">
        <v>90000</v>
      </c>
      <c r="J34" s="27">
        <f t="shared" si="0"/>
        <v>2583</v>
      </c>
      <c r="K34" s="28">
        <f t="shared" si="1"/>
        <v>2736</v>
      </c>
      <c r="L34" s="27">
        <v>9753.1200000000008</v>
      </c>
      <c r="M34" s="27">
        <f t="shared" si="2"/>
        <v>15072.12</v>
      </c>
      <c r="N34" s="27">
        <f t="shared" si="3"/>
        <v>74927.88</v>
      </c>
    </row>
    <row r="35" spans="1:14" s="10" customFormat="1" ht="67.5" customHeight="1" x14ac:dyDescent="0.25">
      <c r="A35" s="50">
        <v>22</v>
      </c>
      <c r="B35" s="21" t="s">
        <v>141</v>
      </c>
      <c r="C35" s="22" t="s">
        <v>193</v>
      </c>
      <c r="D35" s="22" t="s">
        <v>213</v>
      </c>
      <c r="E35" s="23" t="s">
        <v>19</v>
      </c>
      <c r="F35" s="24" t="s">
        <v>137</v>
      </c>
      <c r="G35" s="25">
        <v>44440</v>
      </c>
      <c r="H35" s="25">
        <v>44682</v>
      </c>
      <c r="I35" s="28">
        <v>90000</v>
      </c>
      <c r="J35" s="27">
        <f t="shared" si="0"/>
        <v>2583</v>
      </c>
      <c r="K35" s="28">
        <f t="shared" si="1"/>
        <v>2736</v>
      </c>
      <c r="L35" s="27">
        <v>9753.1200000000008</v>
      </c>
      <c r="M35" s="27">
        <f t="shared" si="2"/>
        <v>15072.12</v>
      </c>
      <c r="N35" s="27">
        <f t="shared" si="3"/>
        <v>74927.88</v>
      </c>
    </row>
    <row r="36" spans="1:14" s="10" customFormat="1" ht="66" customHeight="1" x14ac:dyDescent="0.25">
      <c r="A36" s="50">
        <v>23</v>
      </c>
      <c r="B36" s="53" t="s">
        <v>162</v>
      </c>
      <c r="C36" s="22" t="s">
        <v>193</v>
      </c>
      <c r="D36" s="22" t="s">
        <v>213</v>
      </c>
      <c r="E36" s="23" t="s">
        <v>19</v>
      </c>
      <c r="F36" s="24" t="s">
        <v>137</v>
      </c>
      <c r="G36" s="25">
        <v>44652</v>
      </c>
      <c r="H36" s="25">
        <v>44835</v>
      </c>
      <c r="I36" s="28">
        <v>75000</v>
      </c>
      <c r="J36" s="54">
        <f t="shared" si="0"/>
        <v>2152.5</v>
      </c>
      <c r="K36" s="28">
        <f t="shared" si="1"/>
        <v>2280</v>
      </c>
      <c r="L36" s="54">
        <v>6309.38</v>
      </c>
      <c r="M36" s="27">
        <f t="shared" si="2"/>
        <v>10741.880000000001</v>
      </c>
      <c r="N36" s="27">
        <f t="shared" si="3"/>
        <v>64258.119999999995</v>
      </c>
    </row>
    <row r="37" spans="1:14" s="10" customFormat="1" ht="78" customHeight="1" x14ac:dyDescent="0.25">
      <c r="A37" s="50">
        <v>24</v>
      </c>
      <c r="B37" s="53" t="s">
        <v>163</v>
      </c>
      <c r="C37" s="22" t="s">
        <v>193</v>
      </c>
      <c r="D37" s="22" t="s">
        <v>213</v>
      </c>
      <c r="E37" s="23" t="s">
        <v>19</v>
      </c>
      <c r="F37" s="24" t="s">
        <v>137</v>
      </c>
      <c r="G37" s="25">
        <v>44652</v>
      </c>
      <c r="H37" s="25">
        <v>44835</v>
      </c>
      <c r="I37" s="28">
        <v>60000</v>
      </c>
      <c r="J37" s="54">
        <f t="shared" si="0"/>
        <v>1722</v>
      </c>
      <c r="K37" s="28">
        <f t="shared" si="1"/>
        <v>1824</v>
      </c>
      <c r="L37" s="27">
        <v>3486.68</v>
      </c>
      <c r="M37" s="27">
        <f t="shared" si="2"/>
        <v>7032.68</v>
      </c>
      <c r="N37" s="27">
        <f t="shared" si="3"/>
        <v>52967.32</v>
      </c>
    </row>
    <row r="38" spans="1:14" s="10" customFormat="1" ht="63" customHeight="1" x14ac:dyDescent="0.25">
      <c r="A38" s="50">
        <v>25</v>
      </c>
      <c r="B38" s="53" t="s">
        <v>232</v>
      </c>
      <c r="C38" s="22" t="s">
        <v>193</v>
      </c>
      <c r="D38" s="55" t="s">
        <v>233</v>
      </c>
      <c r="E38" s="23" t="s">
        <v>19</v>
      </c>
      <c r="F38" s="24" t="s">
        <v>137</v>
      </c>
      <c r="G38" s="25">
        <v>44621</v>
      </c>
      <c r="H38" s="25">
        <v>44774</v>
      </c>
      <c r="I38" s="26">
        <v>55000</v>
      </c>
      <c r="J38" s="27">
        <f t="shared" si="0"/>
        <v>1578.5</v>
      </c>
      <c r="K38" s="28">
        <f t="shared" si="1"/>
        <v>1672</v>
      </c>
      <c r="L38" s="27">
        <v>2559.6799999999998</v>
      </c>
      <c r="M38" s="27">
        <f t="shared" ref="M38" si="4">SUM(J38:L38)</f>
        <v>5810.18</v>
      </c>
      <c r="N38" s="27">
        <f t="shared" ref="N38" si="5">I38-M38</f>
        <v>49189.82</v>
      </c>
    </row>
    <row r="39" spans="1:14" s="10" customFormat="1" ht="72" customHeight="1" x14ac:dyDescent="0.25">
      <c r="A39" s="50">
        <v>26</v>
      </c>
      <c r="B39" s="53" t="s">
        <v>234</v>
      </c>
      <c r="C39" s="22" t="s">
        <v>193</v>
      </c>
      <c r="D39" s="55" t="s">
        <v>233</v>
      </c>
      <c r="E39" s="23" t="s">
        <v>19</v>
      </c>
      <c r="F39" s="24" t="s">
        <v>136</v>
      </c>
      <c r="G39" s="25">
        <v>44621</v>
      </c>
      <c r="H39" s="25">
        <v>44774</v>
      </c>
      <c r="I39" s="28">
        <v>90000</v>
      </c>
      <c r="J39" s="27">
        <f t="shared" ref="J39" si="6">+I39*2.87%</f>
        <v>2583</v>
      </c>
      <c r="K39" s="28">
        <f t="shared" ref="K39" si="7">+I39*3.04%</f>
        <v>2736</v>
      </c>
      <c r="L39" s="27">
        <v>9753.1200000000008</v>
      </c>
      <c r="M39" s="27">
        <f t="shared" ref="M39" si="8">SUM(J39:L39)</f>
        <v>15072.12</v>
      </c>
      <c r="N39" s="27">
        <f t="shared" ref="N39" si="9">I39-M39</f>
        <v>74927.88</v>
      </c>
    </row>
    <row r="40" spans="1:14" s="10" customFormat="1" ht="58.5" customHeight="1" x14ac:dyDescent="0.25">
      <c r="A40" s="50">
        <v>27</v>
      </c>
      <c r="B40" s="21" t="s">
        <v>302</v>
      </c>
      <c r="C40" s="22" t="s">
        <v>193</v>
      </c>
      <c r="D40" s="22" t="s">
        <v>233</v>
      </c>
      <c r="E40" s="23" t="s">
        <v>19</v>
      </c>
      <c r="F40" s="24" t="s">
        <v>137</v>
      </c>
      <c r="G40" s="52">
        <v>44621</v>
      </c>
      <c r="H40" s="52">
        <v>44774</v>
      </c>
      <c r="I40" s="26">
        <v>90000</v>
      </c>
      <c r="J40" s="27">
        <f>+I40*2.87%</f>
        <v>2583</v>
      </c>
      <c r="K40" s="28">
        <f>+I40*3.04%</f>
        <v>2736</v>
      </c>
      <c r="L40" s="27">
        <v>9753.1200000000008</v>
      </c>
      <c r="M40" s="27">
        <f>SUM(J40:L40)</f>
        <v>15072.12</v>
      </c>
      <c r="N40" s="27">
        <f>I40-M40</f>
        <v>74927.88</v>
      </c>
    </row>
    <row r="41" spans="1:14" s="10" customFormat="1" ht="70.5" customHeight="1" x14ac:dyDescent="0.25">
      <c r="A41" s="50">
        <v>28</v>
      </c>
      <c r="B41" s="53" t="s">
        <v>306</v>
      </c>
      <c r="C41" s="22" t="s">
        <v>193</v>
      </c>
      <c r="D41" s="22" t="s">
        <v>233</v>
      </c>
      <c r="E41" s="23" t="s">
        <v>19</v>
      </c>
      <c r="F41" s="24" t="s">
        <v>137</v>
      </c>
      <c r="G41" s="56">
        <v>44621</v>
      </c>
      <c r="H41" s="52">
        <v>44743</v>
      </c>
      <c r="I41" s="28">
        <v>90000</v>
      </c>
      <c r="J41" s="54">
        <f>+I41*2.87%</f>
        <v>2583</v>
      </c>
      <c r="K41" s="28">
        <f>+I41*3.04%</f>
        <v>2736</v>
      </c>
      <c r="L41" s="27">
        <v>9753.1200000000008</v>
      </c>
      <c r="M41" s="27">
        <f>SUM(J41:L41)</f>
        <v>15072.12</v>
      </c>
      <c r="N41" s="27">
        <f>I41-M41</f>
        <v>74927.88</v>
      </c>
    </row>
    <row r="42" spans="1:14" s="10" customFormat="1" ht="87" customHeight="1" x14ac:dyDescent="0.25">
      <c r="A42" s="50">
        <v>29</v>
      </c>
      <c r="B42" s="53" t="s">
        <v>164</v>
      </c>
      <c r="C42" s="22" t="s">
        <v>193</v>
      </c>
      <c r="D42" s="55" t="s">
        <v>165</v>
      </c>
      <c r="E42" s="23" t="s">
        <v>19</v>
      </c>
      <c r="F42" s="24" t="s">
        <v>136</v>
      </c>
      <c r="G42" s="25">
        <v>44652</v>
      </c>
      <c r="H42" s="25">
        <v>44835</v>
      </c>
      <c r="I42" s="28">
        <v>35000</v>
      </c>
      <c r="J42" s="54">
        <f t="shared" si="0"/>
        <v>1004.5</v>
      </c>
      <c r="K42" s="28">
        <f t="shared" si="1"/>
        <v>1064</v>
      </c>
      <c r="L42" s="27">
        <v>0</v>
      </c>
      <c r="M42" s="27">
        <f t="shared" si="2"/>
        <v>2068.5</v>
      </c>
      <c r="N42" s="27">
        <f t="shared" si="3"/>
        <v>32931.5</v>
      </c>
    </row>
    <row r="43" spans="1:14" s="10" customFormat="1" ht="92.25" customHeight="1" x14ac:dyDescent="0.25">
      <c r="A43" s="50">
        <v>30</v>
      </c>
      <c r="B43" s="21" t="s">
        <v>60</v>
      </c>
      <c r="C43" s="22" t="s">
        <v>193</v>
      </c>
      <c r="D43" s="22" t="s">
        <v>195</v>
      </c>
      <c r="E43" s="23" t="s">
        <v>19</v>
      </c>
      <c r="F43" s="24" t="s">
        <v>136</v>
      </c>
      <c r="G43" s="25">
        <v>44501</v>
      </c>
      <c r="H43" s="25">
        <v>44682</v>
      </c>
      <c r="I43" s="26">
        <v>130000</v>
      </c>
      <c r="J43" s="27">
        <f t="shared" si="0"/>
        <v>3731</v>
      </c>
      <c r="K43" s="28">
        <f t="shared" si="1"/>
        <v>3952</v>
      </c>
      <c r="L43" s="27">
        <v>14120.09</v>
      </c>
      <c r="M43" s="27">
        <f t="shared" si="2"/>
        <v>21803.09</v>
      </c>
      <c r="N43" s="27">
        <f t="shared" si="3"/>
        <v>108196.91</v>
      </c>
    </row>
    <row r="44" spans="1:14" s="10" customFormat="1" ht="70.5" customHeight="1" x14ac:dyDescent="0.25">
      <c r="A44" s="50">
        <v>31</v>
      </c>
      <c r="B44" s="21" t="s">
        <v>28</v>
      </c>
      <c r="C44" s="22" t="s">
        <v>193</v>
      </c>
      <c r="D44" s="22" t="s">
        <v>16</v>
      </c>
      <c r="E44" s="23" t="s">
        <v>19</v>
      </c>
      <c r="F44" s="24" t="s">
        <v>136</v>
      </c>
      <c r="G44" s="52">
        <v>44652</v>
      </c>
      <c r="H44" s="52">
        <v>44835</v>
      </c>
      <c r="I44" s="26">
        <v>60000</v>
      </c>
      <c r="J44" s="27">
        <f t="shared" si="0"/>
        <v>1722</v>
      </c>
      <c r="K44" s="28">
        <f t="shared" si="1"/>
        <v>1824</v>
      </c>
      <c r="L44" s="27">
        <v>3486.68</v>
      </c>
      <c r="M44" s="27">
        <f t="shared" si="2"/>
        <v>7032.68</v>
      </c>
      <c r="N44" s="27">
        <f t="shared" si="3"/>
        <v>52967.32</v>
      </c>
    </row>
    <row r="45" spans="1:14" s="10" customFormat="1" ht="72" customHeight="1" x14ac:dyDescent="0.25">
      <c r="A45" s="50">
        <v>32</v>
      </c>
      <c r="B45" s="21" t="s">
        <v>159</v>
      </c>
      <c r="C45" s="22" t="s">
        <v>193</v>
      </c>
      <c r="D45" s="22" t="s">
        <v>16</v>
      </c>
      <c r="E45" s="23" t="s">
        <v>19</v>
      </c>
      <c r="F45" s="24" t="s">
        <v>137</v>
      </c>
      <c r="G45" s="25">
        <v>44511</v>
      </c>
      <c r="H45" s="25">
        <v>44692</v>
      </c>
      <c r="I45" s="28">
        <v>35000</v>
      </c>
      <c r="J45" s="27">
        <f t="shared" si="0"/>
        <v>1004.5</v>
      </c>
      <c r="K45" s="28">
        <f t="shared" si="1"/>
        <v>1064</v>
      </c>
      <c r="L45" s="27">
        <v>0</v>
      </c>
      <c r="M45" s="27">
        <f t="shared" si="2"/>
        <v>2068.5</v>
      </c>
      <c r="N45" s="27">
        <f t="shared" si="3"/>
        <v>32931.5</v>
      </c>
    </row>
    <row r="46" spans="1:14" s="10" customFormat="1" ht="76.5" customHeight="1" x14ac:dyDescent="0.25">
      <c r="A46" s="50">
        <v>33</v>
      </c>
      <c r="B46" s="21" t="s">
        <v>30</v>
      </c>
      <c r="C46" s="22" t="s">
        <v>193</v>
      </c>
      <c r="D46" s="22" t="s">
        <v>168</v>
      </c>
      <c r="E46" s="23" t="s">
        <v>19</v>
      </c>
      <c r="F46" s="24" t="s">
        <v>136</v>
      </c>
      <c r="G46" s="52">
        <v>44652</v>
      </c>
      <c r="H46" s="52">
        <v>44835</v>
      </c>
      <c r="I46" s="26">
        <v>70000</v>
      </c>
      <c r="J46" s="27">
        <f t="shared" si="0"/>
        <v>2009</v>
      </c>
      <c r="K46" s="28">
        <f t="shared" si="1"/>
        <v>2128</v>
      </c>
      <c r="L46" s="27">
        <v>5368.48</v>
      </c>
      <c r="M46" s="27">
        <f t="shared" si="2"/>
        <v>9505.48</v>
      </c>
      <c r="N46" s="27">
        <f t="shared" si="3"/>
        <v>60494.520000000004</v>
      </c>
    </row>
    <row r="47" spans="1:14" s="10" customFormat="1" ht="79.5" customHeight="1" x14ac:dyDescent="0.25">
      <c r="A47" s="50">
        <v>34</v>
      </c>
      <c r="B47" s="21" t="s">
        <v>310</v>
      </c>
      <c r="C47" s="22" t="s">
        <v>193</v>
      </c>
      <c r="D47" s="22" t="s">
        <v>309</v>
      </c>
      <c r="E47" s="23" t="s">
        <v>19</v>
      </c>
      <c r="F47" s="24" t="s">
        <v>137</v>
      </c>
      <c r="G47" s="52">
        <v>44621</v>
      </c>
      <c r="H47" s="52">
        <v>44774</v>
      </c>
      <c r="I47" s="26">
        <v>60000</v>
      </c>
      <c r="J47" s="27">
        <f t="shared" si="0"/>
        <v>1722</v>
      </c>
      <c r="K47" s="28">
        <f t="shared" si="1"/>
        <v>1824</v>
      </c>
      <c r="L47" s="27">
        <v>3486.68</v>
      </c>
      <c r="M47" s="27">
        <f t="shared" si="2"/>
        <v>7032.68</v>
      </c>
      <c r="N47" s="27">
        <f t="shared" si="3"/>
        <v>52967.32</v>
      </c>
    </row>
    <row r="48" spans="1:14" s="10" customFormat="1" ht="87" customHeight="1" x14ac:dyDescent="0.25">
      <c r="A48" s="50">
        <v>35</v>
      </c>
      <c r="B48" s="21" t="s">
        <v>172</v>
      </c>
      <c r="C48" s="22" t="s">
        <v>193</v>
      </c>
      <c r="D48" s="22" t="s">
        <v>240</v>
      </c>
      <c r="E48" s="23" t="s">
        <v>19</v>
      </c>
      <c r="F48" s="24" t="s">
        <v>137</v>
      </c>
      <c r="G48" s="52">
        <v>44652</v>
      </c>
      <c r="H48" s="52">
        <v>44835</v>
      </c>
      <c r="I48" s="26">
        <v>75000</v>
      </c>
      <c r="J48" s="27">
        <f t="shared" si="0"/>
        <v>2152.5</v>
      </c>
      <c r="K48" s="28">
        <f t="shared" ref="K48:K162" si="10">+I48*3.04%</f>
        <v>2280</v>
      </c>
      <c r="L48" s="27">
        <v>6309.38</v>
      </c>
      <c r="M48" s="27">
        <f t="shared" si="2"/>
        <v>10741.880000000001</v>
      </c>
      <c r="N48" s="27">
        <f t="shared" si="3"/>
        <v>64258.119999999995</v>
      </c>
    </row>
    <row r="49" spans="1:14" s="9" customFormat="1" ht="84" customHeight="1" x14ac:dyDescent="0.25">
      <c r="A49" s="50">
        <v>36</v>
      </c>
      <c r="B49" s="21" t="s">
        <v>14</v>
      </c>
      <c r="C49" s="22" t="s">
        <v>193</v>
      </c>
      <c r="D49" s="22" t="s">
        <v>168</v>
      </c>
      <c r="E49" s="23" t="s">
        <v>19</v>
      </c>
      <c r="F49" s="57" t="s">
        <v>137</v>
      </c>
      <c r="G49" s="52">
        <v>44652</v>
      </c>
      <c r="H49" s="52">
        <v>44835</v>
      </c>
      <c r="I49" s="27">
        <v>70000</v>
      </c>
      <c r="J49" s="27">
        <f t="shared" si="0"/>
        <v>2009</v>
      </c>
      <c r="K49" s="28">
        <f t="shared" si="10"/>
        <v>2128</v>
      </c>
      <c r="L49" s="27">
        <v>5368.48</v>
      </c>
      <c r="M49" s="27">
        <f t="shared" si="2"/>
        <v>9505.48</v>
      </c>
      <c r="N49" s="27">
        <f t="shared" si="3"/>
        <v>60494.520000000004</v>
      </c>
    </row>
    <row r="50" spans="1:14" s="10" customFormat="1" ht="70.5" customHeight="1" x14ac:dyDescent="0.25">
      <c r="A50" s="50">
        <v>37</v>
      </c>
      <c r="B50" s="21" t="s">
        <v>31</v>
      </c>
      <c r="C50" s="22" t="s">
        <v>193</v>
      </c>
      <c r="D50" s="22" t="s">
        <v>32</v>
      </c>
      <c r="E50" s="23" t="s">
        <v>19</v>
      </c>
      <c r="F50" s="24" t="s">
        <v>137</v>
      </c>
      <c r="G50" s="52">
        <v>44652</v>
      </c>
      <c r="H50" s="52">
        <v>44835</v>
      </c>
      <c r="I50" s="26">
        <v>70000</v>
      </c>
      <c r="J50" s="27">
        <f t="shared" si="0"/>
        <v>2009</v>
      </c>
      <c r="K50" s="28">
        <f t="shared" si="10"/>
        <v>2128</v>
      </c>
      <c r="L50" s="27">
        <v>5368.48</v>
      </c>
      <c r="M50" s="27">
        <f t="shared" si="2"/>
        <v>9505.48</v>
      </c>
      <c r="N50" s="27">
        <f t="shared" si="3"/>
        <v>60494.520000000004</v>
      </c>
    </row>
    <row r="51" spans="1:14" s="10" customFormat="1" ht="70.5" customHeight="1" x14ac:dyDescent="0.25">
      <c r="A51" s="50">
        <v>38</v>
      </c>
      <c r="B51" s="21" t="s">
        <v>305</v>
      </c>
      <c r="C51" s="22" t="s">
        <v>193</v>
      </c>
      <c r="D51" s="22" t="s">
        <v>304</v>
      </c>
      <c r="E51" s="23" t="s">
        <v>19</v>
      </c>
      <c r="F51" s="24" t="s">
        <v>137</v>
      </c>
      <c r="G51" s="52">
        <v>44621</v>
      </c>
      <c r="H51" s="52">
        <v>44774</v>
      </c>
      <c r="I51" s="26">
        <v>50000</v>
      </c>
      <c r="J51" s="27">
        <f t="shared" si="0"/>
        <v>1435</v>
      </c>
      <c r="K51" s="28">
        <f t="shared" si="10"/>
        <v>1520</v>
      </c>
      <c r="L51" s="27">
        <v>1854</v>
      </c>
      <c r="M51" s="27">
        <f t="shared" si="2"/>
        <v>4809</v>
      </c>
      <c r="N51" s="27">
        <f t="shared" si="3"/>
        <v>45191</v>
      </c>
    </row>
    <row r="52" spans="1:14" s="10" customFormat="1" ht="70.5" customHeight="1" x14ac:dyDescent="0.25">
      <c r="A52" s="50">
        <v>39</v>
      </c>
      <c r="B52" s="21" t="s">
        <v>241</v>
      </c>
      <c r="C52" s="22" t="s">
        <v>193</v>
      </c>
      <c r="D52" s="22" t="s">
        <v>242</v>
      </c>
      <c r="E52" s="23" t="s">
        <v>19</v>
      </c>
      <c r="F52" s="24" t="s">
        <v>137</v>
      </c>
      <c r="G52" s="52">
        <v>44621</v>
      </c>
      <c r="H52" s="52">
        <v>44774</v>
      </c>
      <c r="I52" s="26">
        <v>70000</v>
      </c>
      <c r="J52" s="27">
        <f t="shared" ref="J52:J81" si="11">+I52*2.87%</f>
        <v>2009</v>
      </c>
      <c r="K52" s="28">
        <f t="shared" ref="K52:K81" si="12">+I52*3.04%</f>
        <v>2128</v>
      </c>
      <c r="L52" s="27">
        <v>5368.48</v>
      </c>
      <c r="M52" s="27">
        <f t="shared" ref="M52:M81" si="13">SUM(J52:L52)</f>
        <v>9505.48</v>
      </c>
      <c r="N52" s="27">
        <f t="shared" ref="N52:N81" si="14">I52-M52</f>
        <v>60494.520000000004</v>
      </c>
    </row>
    <row r="53" spans="1:14" s="10" customFormat="1" ht="70.5" customHeight="1" x14ac:dyDescent="0.25">
      <c r="A53" s="50">
        <v>40</v>
      </c>
      <c r="B53" s="21" t="s">
        <v>272</v>
      </c>
      <c r="C53" s="22" t="s">
        <v>193</v>
      </c>
      <c r="D53" s="22" t="s">
        <v>242</v>
      </c>
      <c r="E53" s="23" t="s">
        <v>19</v>
      </c>
      <c r="F53" s="24" t="s">
        <v>137</v>
      </c>
      <c r="G53" s="52">
        <v>44593</v>
      </c>
      <c r="H53" s="52">
        <v>44743</v>
      </c>
      <c r="I53" s="26">
        <v>70000</v>
      </c>
      <c r="J53" s="27">
        <f t="shared" si="11"/>
        <v>2009</v>
      </c>
      <c r="K53" s="28">
        <f t="shared" si="12"/>
        <v>2128</v>
      </c>
      <c r="L53" s="27">
        <v>5368.48</v>
      </c>
      <c r="M53" s="27">
        <f t="shared" si="13"/>
        <v>9505.48</v>
      </c>
      <c r="N53" s="27">
        <f t="shared" si="14"/>
        <v>60494.520000000004</v>
      </c>
    </row>
    <row r="54" spans="1:14" s="10" customFormat="1" ht="70.5" customHeight="1" x14ac:dyDescent="0.25">
      <c r="A54" s="50">
        <v>41</v>
      </c>
      <c r="B54" s="21" t="s">
        <v>273</v>
      </c>
      <c r="C54" s="22" t="s">
        <v>193</v>
      </c>
      <c r="D54" s="22" t="s">
        <v>242</v>
      </c>
      <c r="E54" s="23" t="s">
        <v>19</v>
      </c>
      <c r="F54" s="24" t="s">
        <v>137</v>
      </c>
      <c r="G54" s="52">
        <v>44593</v>
      </c>
      <c r="H54" s="52">
        <v>44743</v>
      </c>
      <c r="I54" s="26">
        <v>70000</v>
      </c>
      <c r="J54" s="27">
        <f t="shared" si="11"/>
        <v>2009</v>
      </c>
      <c r="K54" s="28">
        <f t="shared" si="12"/>
        <v>2128</v>
      </c>
      <c r="L54" s="27">
        <v>5368.48</v>
      </c>
      <c r="M54" s="27">
        <f t="shared" si="13"/>
        <v>9505.48</v>
      </c>
      <c r="N54" s="27">
        <f t="shared" si="14"/>
        <v>60494.520000000004</v>
      </c>
    </row>
    <row r="55" spans="1:14" s="10" customFormat="1" ht="70.5" customHeight="1" x14ac:dyDescent="0.25">
      <c r="A55" s="50">
        <v>42</v>
      </c>
      <c r="B55" s="21" t="s">
        <v>274</v>
      </c>
      <c r="C55" s="22" t="s">
        <v>193</v>
      </c>
      <c r="D55" s="22" t="s">
        <v>242</v>
      </c>
      <c r="E55" s="23" t="s">
        <v>19</v>
      </c>
      <c r="F55" s="24" t="s">
        <v>137</v>
      </c>
      <c r="G55" s="52">
        <v>44593</v>
      </c>
      <c r="H55" s="52">
        <v>44743</v>
      </c>
      <c r="I55" s="26">
        <v>70000</v>
      </c>
      <c r="J55" s="27">
        <f t="shared" si="11"/>
        <v>2009</v>
      </c>
      <c r="K55" s="28">
        <f t="shared" si="12"/>
        <v>2128</v>
      </c>
      <c r="L55" s="27">
        <v>5368.48</v>
      </c>
      <c r="M55" s="27">
        <f t="shared" si="13"/>
        <v>9505.48</v>
      </c>
      <c r="N55" s="27">
        <f t="shared" si="14"/>
        <v>60494.520000000004</v>
      </c>
    </row>
    <row r="56" spans="1:14" s="10" customFormat="1" ht="70.5" customHeight="1" x14ac:dyDescent="0.25">
      <c r="A56" s="50">
        <v>43</v>
      </c>
      <c r="B56" s="21" t="s">
        <v>275</v>
      </c>
      <c r="C56" s="22" t="s">
        <v>193</v>
      </c>
      <c r="D56" s="22" t="s">
        <v>242</v>
      </c>
      <c r="E56" s="23" t="s">
        <v>19</v>
      </c>
      <c r="F56" s="24" t="s">
        <v>137</v>
      </c>
      <c r="G56" s="52">
        <v>44593</v>
      </c>
      <c r="H56" s="52">
        <v>44743</v>
      </c>
      <c r="I56" s="26">
        <v>70000</v>
      </c>
      <c r="J56" s="27">
        <f t="shared" si="11"/>
        <v>2009</v>
      </c>
      <c r="K56" s="28">
        <f t="shared" si="12"/>
        <v>2128</v>
      </c>
      <c r="L56" s="27">
        <v>5368.48</v>
      </c>
      <c r="M56" s="27">
        <f t="shared" si="13"/>
        <v>9505.48</v>
      </c>
      <c r="N56" s="27">
        <f t="shared" si="14"/>
        <v>60494.520000000004</v>
      </c>
    </row>
    <row r="57" spans="1:14" s="10" customFormat="1" ht="70.5" customHeight="1" x14ac:dyDescent="0.25">
      <c r="A57" s="50">
        <v>44</v>
      </c>
      <c r="B57" s="21" t="s">
        <v>276</v>
      </c>
      <c r="C57" s="22" t="s">
        <v>193</v>
      </c>
      <c r="D57" s="22" t="s">
        <v>242</v>
      </c>
      <c r="E57" s="23" t="s">
        <v>19</v>
      </c>
      <c r="F57" s="24" t="s">
        <v>136</v>
      </c>
      <c r="G57" s="52">
        <v>44593</v>
      </c>
      <c r="H57" s="52">
        <v>44743</v>
      </c>
      <c r="I57" s="26">
        <v>70000</v>
      </c>
      <c r="J57" s="27">
        <f t="shared" si="11"/>
        <v>2009</v>
      </c>
      <c r="K57" s="28">
        <f t="shared" si="12"/>
        <v>2128</v>
      </c>
      <c r="L57" s="27">
        <v>5368.48</v>
      </c>
      <c r="M57" s="27">
        <f t="shared" si="13"/>
        <v>9505.48</v>
      </c>
      <c r="N57" s="27">
        <f t="shared" si="14"/>
        <v>60494.520000000004</v>
      </c>
    </row>
    <row r="58" spans="1:14" s="10" customFormat="1" ht="70.5" customHeight="1" x14ac:dyDescent="0.25">
      <c r="A58" s="50">
        <v>45</v>
      </c>
      <c r="B58" s="21" t="s">
        <v>277</v>
      </c>
      <c r="C58" s="22" t="s">
        <v>193</v>
      </c>
      <c r="D58" s="22" t="s">
        <v>242</v>
      </c>
      <c r="E58" s="23" t="s">
        <v>19</v>
      </c>
      <c r="F58" s="24" t="s">
        <v>137</v>
      </c>
      <c r="G58" s="52">
        <v>44593</v>
      </c>
      <c r="H58" s="52">
        <v>44743</v>
      </c>
      <c r="I58" s="26">
        <v>70000</v>
      </c>
      <c r="J58" s="27">
        <f t="shared" si="11"/>
        <v>2009</v>
      </c>
      <c r="K58" s="28">
        <f t="shared" si="12"/>
        <v>2128</v>
      </c>
      <c r="L58" s="27">
        <v>5368.48</v>
      </c>
      <c r="M58" s="27">
        <f t="shared" si="13"/>
        <v>9505.48</v>
      </c>
      <c r="N58" s="27">
        <f t="shared" si="14"/>
        <v>60494.520000000004</v>
      </c>
    </row>
    <row r="59" spans="1:14" s="10" customFormat="1" ht="70.5" customHeight="1" x14ac:dyDescent="0.25">
      <c r="A59" s="50">
        <v>46</v>
      </c>
      <c r="B59" s="21" t="s">
        <v>278</v>
      </c>
      <c r="C59" s="22" t="s">
        <v>193</v>
      </c>
      <c r="D59" s="22" t="s">
        <v>242</v>
      </c>
      <c r="E59" s="23" t="s">
        <v>19</v>
      </c>
      <c r="F59" s="24" t="s">
        <v>136</v>
      </c>
      <c r="G59" s="52">
        <v>44593</v>
      </c>
      <c r="H59" s="52">
        <v>44743</v>
      </c>
      <c r="I59" s="26">
        <v>70000</v>
      </c>
      <c r="J59" s="27">
        <f t="shared" si="11"/>
        <v>2009</v>
      </c>
      <c r="K59" s="28">
        <f t="shared" si="12"/>
        <v>2128</v>
      </c>
      <c r="L59" s="27">
        <v>5368.48</v>
      </c>
      <c r="M59" s="27">
        <f t="shared" si="13"/>
        <v>9505.48</v>
      </c>
      <c r="N59" s="27">
        <f t="shared" si="14"/>
        <v>60494.520000000004</v>
      </c>
    </row>
    <row r="60" spans="1:14" s="10" customFormat="1" ht="70.5" customHeight="1" x14ac:dyDescent="0.25">
      <c r="A60" s="50">
        <v>47</v>
      </c>
      <c r="B60" s="21" t="s">
        <v>279</v>
      </c>
      <c r="C60" s="22" t="s">
        <v>193</v>
      </c>
      <c r="D60" s="22" t="s">
        <v>242</v>
      </c>
      <c r="E60" s="23" t="s">
        <v>19</v>
      </c>
      <c r="F60" s="24" t="s">
        <v>137</v>
      </c>
      <c r="G60" s="52">
        <v>44593</v>
      </c>
      <c r="H60" s="52">
        <v>44743</v>
      </c>
      <c r="I60" s="26">
        <v>70000</v>
      </c>
      <c r="J60" s="27">
        <f t="shared" si="11"/>
        <v>2009</v>
      </c>
      <c r="K60" s="28">
        <f t="shared" si="12"/>
        <v>2128</v>
      </c>
      <c r="L60" s="27">
        <v>5368.48</v>
      </c>
      <c r="M60" s="27">
        <f t="shared" si="13"/>
        <v>9505.48</v>
      </c>
      <c r="N60" s="27">
        <f t="shared" si="14"/>
        <v>60494.520000000004</v>
      </c>
    </row>
    <row r="61" spans="1:14" s="10" customFormat="1" ht="70.5" customHeight="1" x14ac:dyDescent="0.25">
      <c r="A61" s="50">
        <v>48</v>
      </c>
      <c r="B61" s="21" t="s">
        <v>280</v>
      </c>
      <c r="C61" s="22" t="s">
        <v>193</v>
      </c>
      <c r="D61" s="22" t="s">
        <v>242</v>
      </c>
      <c r="E61" s="23" t="s">
        <v>19</v>
      </c>
      <c r="F61" s="24" t="s">
        <v>136</v>
      </c>
      <c r="G61" s="52">
        <v>44593</v>
      </c>
      <c r="H61" s="52">
        <v>44743</v>
      </c>
      <c r="I61" s="26">
        <v>70000</v>
      </c>
      <c r="J61" s="27">
        <f t="shared" si="11"/>
        <v>2009</v>
      </c>
      <c r="K61" s="28">
        <f t="shared" si="12"/>
        <v>2128</v>
      </c>
      <c r="L61" s="27">
        <v>5368.48</v>
      </c>
      <c r="M61" s="27">
        <f t="shared" si="13"/>
        <v>9505.48</v>
      </c>
      <c r="N61" s="27">
        <f t="shared" si="14"/>
        <v>60494.520000000004</v>
      </c>
    </row>
    <row r="62" spans="1:14" s="10" customFormat="1" ht="70.5" customHeight="1" x14ac:dyDescent="0.25">
      <c r="A62" s="50">
        <v>49</v>
      </c>
      <c r="B62" s="21" t="s">
        <v>281</v>
      </c>
      <c r="C62" s="22" t="s">
        <v>193</v>
      </c>
      <c r="D62" s="22" t="s">
        <v>242</v>
      </c>
      <c r="E62" s="23" t="s">
        <v>19</v>
      </c>
      <c r="F62" s="24" t="s">
        <v>137</v>
      </c>
      <c r="G62" s="52">
        <v>44593</v>
      </c>
      <c r="H62" s="52">
        <v>44743</v>
      </c>
      <c r="I62" s="26">
        <v>70000</v>
      </c>
      <c r="J62" s="27">
        <f t="shared" si="11"/>
        <v>2009</v>
      </c>
      <c r="K62" s="28">
        <f t="shared" si="12"/>
        <v>2128</v>
      </c>
      <c r="L62" s="27">
        <v>5368.48</v>
      </c>
      <c r="M62" s="27">
        <f t="shared" si="13"/>
        <v>9505.48</v>
      </c>
      <c r="N62" s="27">
        <f t="shared" si="14"/>
        <v>60494.520000000004</v>
      </c>
    </row>
    <row r="63" spans="1:14" s="10" customFormat="1" ht="70.5" customHeight="1" x14ac:dyDescent="0.25">
      <c r="A63" s="50">
        <v>50</v>
      </c>
      <c r="B63" s="21" t="s">
        <v>282</v>
      </c>
      <c r="C63" s="22" t="s">
        <v>193</v>
      </c>
      <c r="D63" s="22" t="s">
        <v>242</v>
      </c>
      <c r="E63" s="23" t="s">
        <v>19</v>
      </c>
      <c r="F63" s="24" t="s">
        <v>137</v>
      </c>
      <c r="G63" s="52">
        <v>44593</v>
      </c>
      <c r="H63" s="52">
        <v>44743</v>
      </c>
      <c r="I63" s="26">
        <v>70000</v>
      </c>
      <c r="J63" s="27">
        <f t="shared" si="11"/>
        <v>2009</v>
      </c>
      <c r="K63" s="28">
        <f t="shared" si="12"/>
        <v>2128</v>
      </c>
      <c r="L63" s="27">
        <v>5368.48</v>
      </c>
      <c r="M63" s="27">
        <f t="shared" si="13"/>
        <v>9505.48</v>
      </c>
      <c r="N63" s="27">
        <f t="shared" si="14"/>
        <v>60494.520000000004</v>
      </c>
    </row>
    <row r="64" spans="1:14" s="10" customFormat="1" ht="70.5" customHeight="1" x14ac:dyDescent="0.25">
      <c r="A64" s="50">
        <v>51</v>
      </c>
      <c r="B64" s="21" t="s">
        <v>283</v>
      </c>
      <c r="C64" s="22" t="s">
        <v>193</v>
      </c>
      <c r="D64" s="22" t="s">
        <v>242</v>
      </c>
      <c r="E64" s="23" t="s">
        <v>19</v>
      </c>
      <c r="F64" s="24" t="s">
        <v>137</v>
      </c>
      <c r="G64" s="52">
        <v>44593</v>
      </c>
      <c r="H64" s="52">
        <v>44743</v>
      </c>
      <c r="I64" s="26">
        <v>70000</v>
      </c>
      <c r="J64" s="27">
        <f t="shared" si="11"/>
        <v>2009</v>
      </c>
      <c r="K64" s="28">
        <f t="shared" si="12"/>
        <v>2128</v>
      </c>
      <c r="L64" s="27">
        <v>5368.48</v>
      </c>
      <c r="M64" s="27">
        <f t="shared" si="13"/>
        <v>9505.48</v>
      </c>
      <c r="N64" s="27">
        <f t="shared" si="14"/>
        <v>60494.520000000004</v>
      </c>
    </row>
    <row r="65" spans="1:14" s="10" customFormat="1" ht="70.5" customHeight="1" x14ac:dyDescent="0.25">
      <c r="A65" s="50">
        <v>52</v>
      </c>
      <c r="B65" s="21" t="s">
        <v>284</v>
      </c>
      <c r="C65" s="22" t="s">
        <v>193</v>
      </c>
      <c r="D65" s="22" t="s">
        <v>242</v>
      </c>
      <c r="E65" s="23" t="s">
        <v>19</v>
      </c>
      <c r="F65" s="24" t="s">
        <v>137</v>
      </c>
      <c r="G65" s="52">
        <v>44593</v>
      </c>
      <c r="H65" s="52">
        <v>44743</v>
      </c>
      <c r="I65" s="26">
        <v>70000</v>
      </c>
      <c r="J65" s="27">
        <f t="shared" si="11"/>
        <v>2009</v>
      </c>
      <c r="K65" s="28">
        <f t="shared" si="12"/>
        <v>2128</v>
      </c>
      <c r="L65" s="27">
        <v>5368.48</v>
      </c>
      <c r="M65" s="27">
        <f t="shared" si="13"/>
        <v>9505.48</v>
      </c>
      <c r="N65" s="27">
        <f t="shared" si="14"/>
        <v>60494.520000000004</v>
      </c>
    </row>
    <row r="66" spans="1:14" s="10" customFormat="1" ht="70.5" customHeight="1" x14ac:dyDescent="0.25">
      <c r="A66" s="50">
        <v>53</v>
      </c>
      <c r="B66" s="21" t="s">
        <v>285</v>
      </c>
      <c r="C66" s="22" t="s">
        <v>193</v>
      </c>
      <c r="D66" s="22" t="s">
        <v>242</v>
      </c>
      <c r="E66" s="23" t="s">
        <v>19</v>
      </c>
      <c r="F66" s="24" t="s">
        <v>137</v>
      </c>
      <c r="G66" s="52">
        <v>44593</v>
      </c>
      <c r="H66" s="52">
        <v>44743</v>
      </c>
      <c r="I66" s="26">
        <v>70000</v>
      </c>
      <c r="J66" s="27">
        <f t="shared" si="11"/>
        <v>2009</v>
      </c>
      <c r="K66" s="28">
        <f t="shared" si="12"/>
        <v>2128</v>
      </c>
      <c r="L66" s="27">
        <v>5368.48</v>
      </c>
      <c r="M66" s="27">
        <f t="shared" si="13"/>
        <v>9505.48</v>
      </c>
      <c r="N66" s="27">
        <f t="shared" si="14"/>
        <v>60494.520000000004</v>
      </c>
    </row>
    <row r="67" spans="1:14" s="10" customFormat="1" ht="70.5" customHeight="1" x14ac:dyDescent="0.25">
      <c r="A67" s="50">
        <v>54</v>
      </c>
      <c r="B67" s="21" t="s">
        <v>286</v>
      </c>
      <c r="C67" s="22" t="s">
        <v>193</v>
      </c>
      <c r="D67" s="22" t="s">
        <v>242</v>
      </c>
      <c r="E67" s="23" t="s">
        <v>19</v>
      </c>
      <c r="F67" s="24" t="s">
        <v>136</v>
      </c>
      <c r="G67" s="52">
        <v>44593</v>
      </c>
      <c r="H67" s="52">
        <v>44743</v>
      </c>
      <c r="I67" s="26">
        <v>70000</v>
      </c>
      <c r="J67" s="27">
        <f t="shared" si="11"/>
        <v>2009</v>
      </c>
      <c r="K67" s="28">
        <f t="shared" si="12"/>
        <v>2128</v>
      </c>
      <c r="L67" s="27">
        <v>5368.48</v>
      </c>
      <c r="M67" s="27">
        <f t="shared" si="13"/>
        <v>9505.48</v>
      </c>
      <c r="N67" s="27">
        <f t="shared" si="14"/>
        <v>60494.520000000004</v>
      </c>
    </row>
    <row r="68" spans="1:14" s="10" customFormat="1" ht="70.5" customHeight="1" x14ac:dyDescent="0.25">
      <c r="A68" s="50">
        <v>55</v>
      </c>
      <c r="B68" s="21" t="s">
        <v>287</v>
      </c>
      <c r="C68" s="22" t="s">
        <v>193</v>
      </c>
      <c r="D68" s="22" t="s">
        <v>242</v>
      </c>
      <c r="E68" s="23" t="s">
        <v>19</v>
      </c>
      <c r="F68" s="24" t="s">
        <v>137</v>
      </c>
      <c r="G68" s="52">
        <v>44593</v>
      </c>
      <c r="H68" s="52">
        <v>44743</v>
      </c>
      <c r="I68" s="26">
        <v>70000</v>
      </c>
      <c r="J68" s="27">
        <f t="shared" si="11"/>
        <v>2009</v>
      </c>
      <c r="K68" s="28">
        <f t="shared" si="12"/>
        <v>2128</v>
      </c>
      <c r="L68" s="27">
        <v>5368.48</v>
      </c>
      <c r="M68" s="27">
        <f t="shared" si="13"/>
        <v>9505.48</v>
      </c>
      <c r="N68" s="27">
        <f t="shared" si="14"/>
        <v>60494.520000000004</v>
      </c>
    </row>
    <row r="69" spans="1:14" s="10" customFormat="1" ht="70.5" customHeight="1" x14ac:dyDescent="0.25">
      <c r="A69" s="50">
        <v>56</v>
      </c>
      <c r="B69" s="21" t="s">
        <v>288</v>
      </c>
      <c r="C69" s="22" t="s">
        <v>193</v>
      </c>
      <c r="D69" s="22" t="s">
        <v>242</v>
      </c>
      <c r="E69" s="23" t="s">
        <v>19</v>
      </c>
      <c r="F69" s="24" t="s">
        <v>136</v>
      </c>
      <c r="G69" s="52">
        <v>44593</v>
      </c>
      <c r="H69" s="52">
        <v>44743</v>
      </c>
      <c r="I69" s="26">
        <v>70000</v>
      </c>
      <c r="J69" s="27">
        <f t="shared" si="11"/>
        <v>2009</v>
      </c>
      <c r="K69" s="28">
        <f t="shared" si="12"/>
        <v>2128</v>
      </c>
      <c r="L69" s="27">
        <v>5368.48</v>
      </c>
      <c r="M69" s="27">
        <f t="shared" si="13"/>
        <v>9505.48</v>
      </c>
      <c r="N69" s="27">
        <f t="shared" si="14"/>
        <v>60494.520000000004</v>
      </c>
    </row>
    <row r="70" spans="1:14" s="10" customFormat="1" ht="70.5" customHeight="1" x14ac:dyDescent="0.25">
      <c r="A70" s="50">
        <v>57</v>
      </c>
      <c r="B70" s="21" t="s">
        <v>289</v>
      </c>
      <c r="C70" s="22" t="s">
        <v>193</v>
      </c>
      <c r="D70" s="22" t="s">
        <v>242</v>
      </c>
      <c r="E70" s="23" t="s">
        <v>19</v>
      </c>
      <c r="F70" s="24" t="s">
        <v>137</v>
      </c>
      <c r="G70" s="52">
        <v>44593</v>
      </c>
      <c r="H70" s="52">
        <v>44743</v>
      </c>
      <c r="I70" s="26">
        <v>70000</v>
      </c>
      <c r="J70" s="27">
        <f t="shared" si="11"/>
        <v>2009</v>
      </c>
      <c r="K70" s="28">
        <f t="shared" si="12"/>
        <v>2128</v>
      </c>
      <c r="L70" s="27">
        <v>5368.48</v>
      </c>
      <c r="M70" s="27">
        <f t="shared" si="13"/>
        <v>9505.48</v>
      </c>
      <c r="N70" s="27">
        <f t="shared" si="14"/>
        <v>60494.520000000004</v>
      </c>
    </row>
    <row r="71" spans="1:14" s="10" customFormat="1" ht="70.5" customHeight="1" x14ac:dyDescent="0.25">
      <c r="A71" s="50">
        <v>58</v>
      </c>
      <c r="B71" s="21" t="s">
        <v>290</v>
      </c>
      <c r="C71" s="22" t="s">
        <v>193</v>
      </c>
      <c r="D71" s="22" t="s">
        <v>242</v>
      </c>
      <c r="E71" s="23" t="s">
        <v>19</v>
      </c>
      <c r="F71" s="24" t="s">
        <v>137</v>
      </c>
      <c r="G71" s="52">
        <v>44593</v>
      </c>
      <c r="H71" s="52">
        <v>44743</v>
      </c>
      <c r="I71" s="26">
        <v>70000</v>
      </c>
      <c r="J71" s="27">
        <f t="shared" si="11"/>
        <v>2009</v>
      </c>
      <c r="K71" s="28">
        <f t="shared" si="12"/>
        <v>2128</v>
      </c>
      <c r="L71" s="27">
        <v>5368.48</v>
      </c>
      <c r="M71" s="27">
        <f t="shared" si="13"/>
        <v>9505.48</v>
      </c>
      <c r="N71" s="27">
        <f t="shared" si="14"/>
        <v>60494.520000000004</v>
      </c>
    </row>
    <row r="72" spans="1:14" s="10" customFormat="1" ht="70.5" customHeight="1" x14ac:dyDescent="0.25">
      <c r="A72" s="50">
        <v>59</v>
      </c>
      <c r="B72" s="21" t="s">
        <v>291</v>
      </c>
      <c r="C72" s="22" t="s">
        <v>193</v>
      </c>
      <c r="D72" s="22" t="s">
        <v>242</v>
      </c>
      <c r="E72" s="23" t="s">
        <v>19</v>
      </c>
      <c r="F72" s="24" t="s">
        <v>137</v>
      </c>
      <c r="G72" s="52">
        <v>44593</v>
      </c>
      <c r="H72" s="52">
        <v>44743</v>
      </c>
      <c r="I72" s="26">
        <v>70000</v>
      </c>
      <c r="J72" s="27">
        <f t="shared" si="11"/>
        <v>2009</v>
      </c>
      <c r="K72" s="28">
        <f t="shared" si="12"/>
        <v>2128</v>
      </c>
      <c r="L72" s="27">
        <v>5368.48</v>
      </c>
      <c r="M72" s="27">
        <f t="shared" si="13"/>
        <v>9505.48</v>
      </c>
      <c r="N72" s="27">
        <f t="shared" si="14"/>
        <v>60494.520000000004</v>
      </c>
    </row>
    <row r="73" spans="1:14" s="10" customFormat="1" ht="70.5" customHeight="1" x14ac:dyDescent="0.25">
      <c r="A73" s="50">
        <v>60</v>
      </c>
      <c r="B73" s="21" t="s">
        <v>312</v>
      </c>
      <c r="C73" s="22" t="s">
        <v>193</v>
      </c>
      <c r="D73" s="22" t="s">
        <v>242</v>
      </c>
      <c r="E73" s="23" t="s">
        <v>19</v>
      </c>
      <c r="F73" s="24" t="s">
        <v>137</v>
      </c>
      <c r="G73" s="52">
        <v>44593</v>
      </c>
      <c r="H73" s="52">
        <v>44743</v>
      </c>
      <c r="I73" s="26">
        <v>70000</v>
      </c>
      <c r="J73" s="27">
        <f t="shared" si="11"/>
        <v>2009</v>
      </c>
      <c r="K73" s="28">
        <f t="shared" si="12"/>
        <v>2128</v>
      </c>
      <c r="L73" s="27">
        <v>5368.48</v>
      </c>
      <c r="M73" s="27">
        <f t="shared" si="13"/>
        <v>9505.48</v>
      </c>
      <c r="N73" s="27">
        <f t="shared" si="14"/>
        <v>60494.520000000004</v>
      </c>
    </row>
    <row r="74" spans="1:14" s="10" customFormat="1" ht="70.5" customHeight="1" x14ac:dyDescent="0.25">
      <c r="A74" s="50">
        <v>61</v>
      </c>
      <c r="B74" s="21" t="s">
        <v>248</v>
      </c>
      <c r="C74" s="22" t="s">
        <v>193</v>
      </c>
      <c r="D74" s="22" t="s">
        <v>48</v>
      </c>
      <c r="E74" s="23" t="s">
        <v>19</v>
      </c>
      <c r="F74" s="24" t="s">
        <v>137</v>
      </c>
      <c r="G74" s="52">
        <v>44593</v>
      </c>
      <c r="H74" s="52">
        <v>44743</v>
      </c>
      <c r="I74" s="26">
        <v>70000</v>
      </c>
      <c r="J74" s="27">
        <f t="shared" si="11"/>
        <v>2009</v>
      </c>
      <c r="K74" s="28">
        <f t="shared" si="12"/>
        <v>2128</v>
      </c>
      <c r="L74" s="27">
        <v>5368.48</v>
      </c>
      <c r="M74" s="27">
        <f t="shared" si="13"/>
        <v>9505.48</v>
      </c>
      <c r="N74" s="27">
        <f t="shared" si="14"/>
        <v>60494.520000000004</v>
      </c>
    </row>
    <row r="75" spans="1:14" s="10" customFormat="1" ht="70.5" customHeight="1" x14ac:dyDescent="0.25">
      <c r="A75" s="50">
        <v>62</v>
      </c>
      <c r="B75" s="21" t="s">
        <v>252</v>
      </c>
      <c r="C75" s="22" t="s">
        <v>193</v>
      </c>
      <c r="D75" s="22" t="s">
        <v>48</v>
      </c>
      <c r="E75" s="23" t="s">
        <v>19</v>
      </c>
      <c r="F75" s="24" t="s">
        <v>137</v>
      </c>
      <c r="G75" s="52">
        <v>44593</v>
      </c>
      <c r="H75" s="52">
        <v>44743</v>
      </c>
      <c r="I75" s="26">
        <v>90000</v>
      </c>
      <c r="J75" s="27">
        <f t="shared" si="11"/>
        <v>2583</v>
      </c>
      <c r="K75" s="28">
        <f t="shared" si="12"/>
        <v>2736</v>
      </c>
      <c r="L75" s="27">
        <v>9753.1200000000008</v>
      </c>
      <c r="M75" s="27">
        <f t="shared" si="13"/>
        <v>15072.12</v>
      </c>
      <c r="N75" s="27">
        <f t="shared" si="14"/>
        <v>74927.88</v>
      </c>
    </row>
    <row r="76" spans="1:14" s="10" customFormat="1" ht="70.5" customHeight="1" x14ac:dyDescent="0.25">
      <c r="A76" s="50">
        <v>63</v>
      </c>
      <c r="B76" s="21" t="s">
        <v>251</v>
      </c>
      <c r="C76" s="22" t="s">
        <v>193</v>
      </c>
      <c r="D76" s="22" t="s">
        <v>48</v>
      </c>
      <c r="E76" s="23" t="s">
        <v>19</v>
      </c>
      <c r="F76" s="24" t="s">
        <v>137</v>
      </c>
      <c r="G76" s="52">
        <v>44593</v>
      </c>
      <c r="H76" s="52">
        <v>44743</v>
      </c>
      <c r="I76" s="26">
        <v>70000</v>
      </c>
      <c r="J76" s="27">
        <f t="shared" si="11"/>
        <v>2009</v>
      </c>
      <c r="K76" s="28">
        <f t="shared" si="12"/>
        <v>2128</v>
      </c>
      <c r="L76" s="27">
        <v>5368.48</v>
      </c>
      <c r="M76" s="27">
        <f t="shared" si="13"/>
        <v>9505.48</v>
      </c>
      <c r="N76" s="27">
        <f t="shared" si="14"/>
        <v>60494.520000000004</v>
      </c>
    </row>
    <row r="77" spans="1:14" s="10" customFormat="1" ht="70.5" customHeight="1" x14ac:dyDescent="0.25">
      <c r="A77" s="50">
        <v>64</v>
      </c>
      <c r="B77" s="21" t="s">
        <v>250</v>
      </c>
      <c r="C77" s="22" t="s">
        <v>193</v>
      </c>
      <c r="D77" s="22" t="s">
        <v>48</v>
      </c>
      <c r="E77" s="23" t="s">
        <v>19</v>
      </c>
      <c r="F77" s="24" t="s">
        <v>137</v>
      </c>
      <c r="G77" s="52">
        <v>44593</v>
      </c>
      <c r="H77" s="52">
        <v>44743</v>
      </c>
      <c r="I77" s="26">
        <v>70000</v>
      </c>
      <c r="J77" s="27">
        <f t="shared" ref="J77" si="15">+I77*2.87%</f>
        <v>2009</v>
      </c>
      <c r="K77" s="28">
        <f t="shared" ref="K77" si="16">+I77*3.04%</f>
        <v>2128</v>
      </c>
      <c r="L77" s="27">
        <v>5368.48</v>
      </c>
      <c r="M77" s="27">
        <f t="shared" ref="M77" si="17">SUM(J77:L77)</f>
        <v>9505.48</v>
      </c>
      <c r="N77" s="27">
        <f t="shared" ref="N77" si="18">I77-M77</f>
        <v>60494.520000000004</v>
      </c>
    </row>
    <row r="78" spans="1:14" s="10" customFormat="1" ht="70.5" customHeight="1" x14ac:dyDescent="0.25">
      <c r="A78" s="50">
        <v>65</v>
      </c>
      <c r="B78" s="21" t="s">
        <v>249</v>
      </c>
      <c r="C78" s="22" t="s">
        <v>193</v>
      </c>
      <c r="D78" s="22" t="s">
        <v>217</v>
      </c>
      <c r="E78" s="23" t="s">
        <v>19</v>
      </c>
      <c r="F78" s="24" t="s">
        <v>137</v>
      </c>
      <c r="G78" s="52">
        <v>44593</v>
      </c>
      <c r="H78" s="52">
        <v>44743</v>
      </c>
      <c r="I78" s="26">
        <v>45000</v>
      </c>
      <c r="J78" s="27">
        <f t="shared" si="11"/>
        <v>1291.5</v>
      </c>
      <c r="K78" s="28">
        <f t="shared" si="12"/>
        <v>1368</v>
      </c>
      <c r="L78" s="27">
        <v>1148.33</v>
      </c>
      <c r="M78" s="27">
        <f t="shared" si="13"/>
        <v>3807.83</v>
      </c>
      <c r="N78" s="27">
        <f t="shared" si="14"/>
        <v>41192.17</v>
      </c>
    </row>
    <row r="79" spans="1:14" s="10" customFormat="1" ht="70.5" customHeight="1" x14ac:dyDescent="0.25">
      <c r="A79" s="50">
        <v>66</v>
      </c>
      <c r="B79" s="21" t="s">
        <v>254</v>
      </c>
      <c r="C79" s="22" t="s">
        <v>193</v>
      </c>
      <c r="D79" s="22" t="s">
        <v>48</v>
      </c>
      <c r="E79" s="23" t="s">
        <v>19</v>
      </c>
      <c r="F79" s="24" t="s">
        <v>137</v>
      </c>
      <c r="G79" s="52">
        <v>44593</v>
      </c>
      <c r="H79" s="52">
        <v>44743</v>
      </c>
      <c r="I79" s="26">
        <v>60000</v>
      </c>
      <c r="J79" s="27">
        <f t="shared" si="11"/>
        <v>1722</v>
      </c>
      <c r="K79" s="28">
        <f t="shared" si="12"/>
        <v>1824</v>
      </c>
      <c r="L79" s="27">
        <v>1854</v>
      </c>
      <c r="M79" s="27">
        <f t="shared" si="13"/>
        <v>5400</v>
      </c>
      <c r="N79" s="27">
        <f t="shared" si="14"/>
        <v>54600</v>
      </c>
    </row>
    <row r="80" spans="1:14" s="10" customFormat="1" ht="70.5" customHeight="1" x14ac:dyDescent="0.25">
      <c r="A80" s="50">
        <v>67</v>
      </c>
      <c r="B80" s="21" t="s">
        <v>256</v>
      </c>
      <c r="C80" s="22" t="s">
        <v>193</v>
      </c>
      <c r="D80" s="22" t="s">
        <v>48</v>
      </c>
      <c r="E80" s="23" t="s">
        <v>19</v>
      </c>
      <c r="F80" s="24" t="s">
        <v>137</v>
      </c>
      <c r="G80" s="52">
        <v>44593</v>
      </c>
      <c r="H80" s="52">
        <v>44743</v>
      </c>
      <c r="I80" s="26">
        <v>60000</v>
      </c>
      <c r="J80" s="27">
        <f t="shared" si="11"/>
        <v>1722</v>
      </c>
      <c r="K80" s="28">
        <f t="shared" si="12"/>
        <v>1824</v>
      </c>
      <c r="L80" s="27">
        <v>1854</v>
      </c>
      <c r="M80" s="27">
        <f t="shared" si="13"/>
        <v>5400</v>
      </c>
      <c r="N80" s="27">
        <f t="shared" si="14"/>
        <v>54600</v>
      </c>
    </row>
    <row r="81" spans="1:14" s="10" customFormat="1" ht="70.5" customHeight="1" x14ac:dyDescent="0.25">
      <c r="A81" s="50">
        <v>68</v>
      </c>
      <c r="B81" s="21" t="s">
        <v>308</v>
      </c>
      <c r="C81" s="22" t="s">
        <v>193</v>
      </c>
      <c r="D81" s="22" t="s">
        <v>43</v>
      </c>
      <c r="E81" s="23" t="s">
        <v>19</v>
      </c>
      <c r="F81" s="24" t="s">
        <v>137</v>
      </c>
      <c r="G81" s="52">
        <v>44621</v>
      </c>
      <c r="H81" s="52">
        <v>44774</v>
      </c>
      <c r="I81" s="26">
        <v>40000</v>
      </c>
      <c r="J81" s="27">
        <f t="shared" si="11"/>
        <v>1148</v>
      </c>
      <c r="K81" s="28">
        <f t="shared" si="12"/>
        <v>1216</v>
      </c>
      <c r="L81" s="27">
        <v>442.65</v>
      </c>
      <c r="M81" s="27">
        <f t="shared" si="13"/>
        <v>2806.65</v>
      </c>
      <c r="N81" s="27">
        <f t="shared" si="14"/>
        <v>37193.35</v>
      </c>
    </row>
    <row r="82" spans="1:14" s="10" customFormat="1" ht="63" customHeight="1" x14ac:dyDescent="0.25">
      <c r="A82" s="50">
        <v>69</v>
      </c>
      <c r="B82" s="21" t="s">
        <v>37</v>
      </c>
      <c r="C82" s="22" t="s">
        <v>169</v>
      </c>
      <c r="D82" s="22" t="s">
        <v>212</v>
      </c>
      <c r="E82" s="23" t="s">
        <v>19</v>
      </c>
      <c r="F82" s="24" t="s">
        <v>137</v>
      </c>
      <c r="G82" s="25">
        <v>44605</v>
      </c>
      <c r="H82" s="25">
        <v>44786</v>
      </c>
      <c r="I82" s="26">
        <v>130000</v>
      </c>
      <c r="J82" s="27">
        <f t="shared" si="0"/>
        <v>3731</v>
      </c>
      <c r="K82" s="28">
        <f t="shared" si="10"/>
        <v>3952</v>
      </c>
      <c r="L82" s="27">
        <v>19162.12</v>
      </c>
      <c r="M82" s="27">
        <f t="shared" si="2"/>
        <v>26845.119999999999</v>
      </c>
      <c r="N82" s="27">
        <f t="shared" si="3"/>
        <v>103154.88</v>
      </c>
    </row>
    <row r="83" spans="1:14" s="10" customFormat="1" ht="85.5" customHeight="1" x14ac:dyDescent="0.25">
      <c r="A83" s="50">
        <v>70</v>
      </c>
      <c r="B83" s="21" t="s">
        <v>61</v>
      </c>
      <c r="C83" s="22" t="s">
        <v>169</v>
      </c>
      <c r="D83" s="22" t="s">
        <v>197</v>
      </c>
      <c r="E83" s="23" t="s">
        <v>19</v>
      </c>
      <c r="F83" s="24" t="s">
        <v>137</v>
      </c>
      <c r="G83" s="25">
        <v>44501</v>
      </c>
      <c r="H83" s="25">
        <v>44682</v>
      </c>
      <c r="I83" s="26">
        <v>130000</v>
      </c>
      <c r="J83" s="27">
        <f t="shared" si="0"/>
        <v>3731</v>
      </c>
      <c r="K83" s="28">
        <f t="shared" si="10"/>
        <v>3952</v>
      </c>
      <c r="L83" s="27">
        <v>19162.12</v>
      </c>
      <c r="M83" s="27">
        <f t="shared" si="2"/>
        <v>26845.119999999999</v>
      </c>
      <c r="N83" s="27">
        <f t="shared" si="3"/>
        <v>103154.88</v>
      </c>
    </row>
    <row r="84" spans="1:14" s="10" customFormat="1" ht="72" customHeight="1" x14ac:dyDescent="0.25">
      <c r="A84" s="50">
        <v>71</v>
      </c>
      <c r="B84" s="21" t="s">
        <v>41</v>
      </c>
      <c r="C84" s="22" t="s">
        <v>169</v>
      </c>
      <c r="D84" s="22" t="s">
        <v>182</v>
      </c>
      <c r="E84" s="23" t="s">
        <v>19</v>
      </c>
      <c r="F84" s="24" t="s">
        <v>137</v>
      </c>
      <c r="G84" s="25">
        <v>44609</v>
      </c>
      <c r="H84" s="25">
        <v>44790</v>
      </c>
      <c r="I84" s="26">
        <v>110000</v>
      </c>
      <c r="J84" s="27">
        <f t="shared" ref="J84:J121" si="19">+I84*2.87%</f>
        <v>3157</v>
      </c>
      <c r="K84" s="28">
        <f t="shared" si="10"/>
        <v>3344</v>
      </c>
      <c r="L84" s="27">
        <v>14457.62</v>
      </c>
      <c r="M84" s="27">
        <f t="shared" si="2"/>
        <v>20958.620000000003</v>
      </c>
      <c r="N84" s="27">
        <f t="shared" si="3"/>
        <v>89041.38</v>
      </c>
    </row>
    <row r="85" spans="1:14" s="10" customFormat="1" ht="69" customHeight="1" x14ac:dyDescent="0.25">
      <c r="A85" s="50">
        <v>72</v>
      </c>
      <c r="B85" s="21" t="s">
        <v>53</v>
      </c>
      <c r="C85" s="22" t="s">
        <v>169</v>
      </c>
      <c r="D85" s="22" t="s">
        <v>54</v>
      </c>
      <c r="E85" s="23" t="s">
        <v>19</v>
      </c>
      <c r="F85" s="24" t="s">
        <v>137</v>
      </c>
      <c r="G85" s="52">
        <v>44846</v>
      </c>
      <c r="H85" s="52">
        <v>44663</v>
      </c>
      <c r="I85" s="26">
        <v>35000</v>
      </c>
      <c r="J85" s="27">
        <f t="shared" si="19"/>
        <v>1004.5</v>
      </c>
      <c r="K85" s="28">
        <f t="shared" si="10"/>
        <v>1064</v>
      </c>
      <c r="L85" s="27">
        <v>0</v>
      </c>
      <c r="M85" s="27">
        <f t="shared" si="2"/>
        <v>2068.5</v>
      </c>
      <c r="N85" s="27">
        <f t="shared" si="3"/>
        <v>32931.5</v>
      </c>
    </row>
    <row r="86" spans="1:14" s="10" customFormat="1" ht="57" customHeight="1" x14ac:dyDescent="0.25">
      <c r="A86" s="50">
        <v>73</v>
      </c>
      <c r="B86" s="21" t="s">
        <v>56</v>
      </c>
      <c r="C86" s="22" t="s">
        <v>169</v>
      </c>
      <c r="D86" s="22" t="s">
        <v>54</v>
      </c>
      <c r="E86" s="23" t="s">
        <v>19</v>
      </c>
      <c r="F86" s="24" t="s">
        <v>137</v>
      </c>
      <c r="G86" s="25">
        <v>44501</v>
      </c>
      <c r="H86" s="25">
        <v>44682</v>
      </c>
      <c r="I86" s="26">
        <v>45000</v>
      </c>
      <c r="J86" s="27">
        <f t="shared" si="19"/>
        <v>1291.5</v>
      </c>
      <c r="K86" s="28">
        <f t="shared" si="10"/>
        <v>1368</v>
      </c>
      <c r="L86" s="27">
        <v>1148.33</v>
      </c>
      <c r="M86" s="27">
        <f t="shared" si="2"/>
        <v>3807.83</v>
      </c>
      <c r="N86" s="27">
        <f t="shared" si="3"/>
        <v>41192.17</v>
      </c>
    </row>
    <row r="87" spans="1:14" s="10" customFormat="1" ht="61.5" customHeight="1" x14ac:dyDescent="0.25">
      <c r="A87" s="50">
        <v>74</v>
      </c>
      <c r="B87" s="21" t="s">
        <v>69</v>
      </c>
      <c r="C87" s="22" t="s">
        <v>169</v>
      </c>
      <c r="D87" s="22" t="s">
        <v>54</v>
      </c>
      <c r="E87" s="23" t="s">
        <v>19</v>
      </c>
      <c r="F87" s="24" t="s">
        <v>137</v>
      </c>
      <c r="G87" s="25">
        <v>44501</v>
      </c>
      <c r="H87" s="25">
        <v>44682</v>
      </c>
      <c r="I87" s="28">
        <v>40000</v>
      </c>
      <c r="J87" s="27">
        <f t="shared" si="19"/>
        <v>1148</v>
      </c>
      <c r="K87" s="28">
        <f t="shared" si="10"/>
        <v>1216</v>
      </c>
      <c r="L87" s="27">
        <v>442.65</v>
      </c>
      <c r="M87" s="27">
        <f t="shared" si="2"/>
        <v>2806.65</v>
      </c>
      <c r="N87" s="27">
        <f t="shared" si="3"/>
        <v>37193.35</v>
      </c>
    </row>
    <row r="88" spans="1:14" s="10" customFormat="1" ht="60" customHeight="1" x14ac:dyDescent="0.25">
      <c r="A88" s="50">
        <v>75</v>
      </c>
      <c r="B88" s="21" t="s">
        <v>152</v>
      </c>
      <c r="C88" s="22" t="s">
        <v>169</v>
      </c>
      <c r="D88" s="21" t="s">
        <v>54</v>
      </c>
      <c r="E88" s="23" t="s">
        <v>19</v>
      </c>
      <c r="F88" s="24" t="s">
        <v>137</v>
      </c>
      <c r="G88" s="25">
        <v>44481</v>
      </c>
      <c r="H88" s="25">
        <v>44693</v>
      </c>
      <c r="I88" s="28">
        <v>40000</v>
      </c>
      <c r="J88" s="27">
        <f t="shared" si="19"/>
        <v>1148</v>
      </c>
      <c r="K88" s="28">
        <f t="shared" si="10"/>
        <v>1216</v>
      </c>
      <c r="L88" s="27">
        <v>442.65</v>
      </c>
      <c r="M88" s="27">
        <f t="shared" si="2"/>
        <v>2806.65</v>
      </c>
      <c r="N88" s="27">
        <f t="shared" si="3"/>
        <v>37193.35</v>
      </c>
    </row>
    <row r="89" spans="1:14" s="10" customFormat="1" ht="63" customHeight="1" x14ac:dyDescent="0.25">
      <c r="A89" s="50">
        <v>76</v>
      </c>
      <c r="B89" s="21" t="s">
        <v>110</v>
      </c>
      <c r="C89" s="22" t="s">
        <v>169</v>
      </c>
      <c r="D89" s="22" t="s">
        <v>54</v>
      </c>
      <c r="E89" s="23" t="s">
        <v>19</v>
      </c>
      <c r="F89" s="24" t="s">
        <v>137</v>
      </c>
      <c r="G89" s="25">
        <v>44593</v>
      </c>
      <c r="H89" s="25">
        <v>44774</v>
      </c>
      <c r="I89" s="28">
        <v>40000</v>
      </c>
      <c r="J89" s="27">
        <f t="shared" si="19"/>
        <v>1148</v>
      </c>
      <c r="K89" s="28">
        <f t="shared" si="10"/>
        <v>1216</v>
      </c>
      <c r="L89" s="27">
        <v>442.65</v>
      </c>
      <c r="M89" s="27">
        <f t="shared" si="2"/>
        <v>2806.65</v>
      </c>
      <c r="N89" s="27">
        <f t="shared" si="3"/>
        <v>37193.35</v>
      </c>
    </row>
    <row r="90" spans="1:14" s="10" customFormat="1" ht="35.1" customHeight="1" x14ac:dyDescent="0.25">
      <c r="A90" s="50">
        <v>77</v>
      </c>
      <c r="B90" s="21" t="s">
        <v>111</v>
      </c>
      <c r="C90" s="22" t="s">
        <v>169</v>
      </c>
      <c r="D90" s="22" t="s">
        <v>54</v>
      </c>
      <c r="E90" s="23" t="s">
        <v>19</v>
      </c>
      <c r="F90" s="24" t="s">
        <v>137</v>
      </c>
      <c r="G90" s="25">
        <v>44593</v>
      </c>
      <c r="H90" s="25">
        <v>44774</v>
      </c>
      <c r="I90" s="28">
        <v>40000</v>
      </c>
      <c r="J90" s="27">
        <f t="shared" si="19"/>
        <v>1148</v>
      </c>
      <c r="K90" s="28">
        <f t="shared" si="10"/>
        <v>1216</v>
      </c>
      <c r="L90" s="27">
        <v>442.65</v>
      </c>
      <c r="M90" s="27">
        <f t="shared" si="2"/>
        <v>2806.65</v>
      </c>
      <c r="N90" s="27">
        <f t="shared" si="3"/>
        <v>37193.35</v>
      </c>
    </row>
    <row r="91" spans="1:14" s="10" customFormat="1" ht="35.1" customHeight="1" x14ac:dyDescent="0.25">
      <c r="A91" s="50">
        <v>78</v>
      </c>
      <c r="B91" s="21" t="s">
        <v>292</v>
      </c>
      <c r="C91" s="22" t="s">
        <v>169</v>
      </c>
      <c r="D91" s="22" t="s">
        <v>54</v>
      </c>
      <c r="E91" s="23" t="s">
        <v>19</v>
      </c>
      <c r="F91" s="24" t="s">
        <v>137</v>
      </c>
      <c r="G91" s="25">
        <v>44593</v>
      </c>
      <c r="H91" s="25">
        <v>44743</v>
      </c>
      <c r="I91" s="28">
        <v>45000</v>
      </c>
      <c r="J91" s="27">
        <f t="shared" si="19"/>
        <v>1291.5</v>
      </c>
      <c r="K91" s="28">
        <f t="shared" si="10"/>
        <v>1368</v>
      </c>
      <c r="L91" s="27">
        <v>1148.33</v>
      </c>
      <c r="M91" s="27">
        <f t="shared" si="2"/>
        <v>3807.83</v>
      </c>
      <c r="N91" s="27">
        <f t="shared" si="3"/>
        <v>41192.17</v>
      </c>
    </row>
    <row r="92" spans="1:14" s="10" customFormat="1" ht="63" customHeight="1" x14ac:dyDescent="0.25">
      <c r="A92" s="50">
        <v>79</v>
      </c>
      <c r="B92" s="21" t="s">
        <v>294</v>
      </c>
      <c r="C92" s="22" t="s">
        <v>169</v>
      </c>
      <c r="D92" s="22" t="s">
        <v>54</v>
      </c>
      <c r="E92" s="23" t="s">
        <v>19</v>
      </c>
      <c r="F92" s="24" t="s">
        <v>137</v>
      </c>
      <c r="G92" s="25">
        <v>44593</v>
      </c>
      <c r="H92" s="25">
        <v>44743</v>
      </c>
      <c r="I92" s="28">
        <v>45000</v>
      </c>
      <c r="J92" s="27">
        <f t="shared" si="19"/>
        <v>1291.5</v>
      </c>
      <c r="K92" s="28">
        <f t="shared" si="10"/>
        <v>1368</v>
      </c>
      <c r="L92" s="27">
        <v>1148.33</v>
      </c>
      <c r="M92" s="27">
        <f t="shared" si="2"/>
        <v>3807.83</v>
      </c>
      <c r="N92" s="27">
        <f t="shared" si="3"/>
        <v>41192.17</v>
      </c>
    </row>
    <row r="93" spans="1:14" s="10" customFormat="1" ht="61.5" customHeight="1" x14ac:dyDescent="0.25">
      <c r="A93" s="50">
        <v>80</v>
      </c>
      <c r="B93" s="21" t="s">
        <v>295</v>
      </c>
      <c r="C93" s="22" t="s">
        <v>169</v>
      </c>
      <c r="D93" s="22" t="s">
        <v>54</v>
      </c>
      <c r="E93" s="23" t="s">
        <v>19</v>
      </c>
      <c r="F93" s="24" t="s">
        <v>137</v>
      </c>
      <c r="G93" s="25">
        <v>44531</v>
      </c>
      <c r="H93" s="25">
        <v>44682</v>
      </c>
      <c r="I93" s="28">
        <v>45000</v>
      </c>
      <c r="J93" s="27">
        <f t="shared" si="19"/>
        <v>1291.5</v>
      </c>
      <c r="K93" s="28">
        <f t="shared" si="10"/>
        <v>1368</v>
      </c>
      <c r="L93" s="27">
        <v>1148.33</v>
      </c>
      <c r="M93" s="27">
        <f t="shared" si="2"/>
        <v>3807.83</v>
      </c>
      <c r="N93" s="27">
        <f t="shared" si="3"/>
        <v>41192.17</v>
      </c>
    </row>
    <row r="94" spans="1:14" s="10" customFormat="1" ht="45" customHeight="1" x14ac:dyDescent="0.25">
      <c r="A94" s="50">
        <v>81</v>
      </c>
      <c r="B94" s="21" t="s">
        <v>26</v>
      </c>
      <c r="C94" s="22" t="s">
        <v>169</v>
      </c>
      <c r="D94" s="22" t="s">
        <v>24</v>
      </c>
      <c r="E94" s="23" t="s">
        <v>19</v>
      </c>
      <c r="F94" s="24" t="s">
        <v>137</v>
      </c>
      <c r="G94" s="52">
        <v>44576</v>
      </c>
      <c r="H94" s="52">
        <v>44727</v>
      </c>
      <c r="I94" s="26">
        <v>35000</v>
      </c>
      <c r="J94" s="27">
        <f t="shared" si="19"/>
        <v>1004.5</v>
      </c>
      <c r="K94" s="28">
        <f t="shared" si="10"/>
        <v>1064</v>
      </c>
      <c r="L94" s="27">
        <v>0</v>
      </c>
      <c r="M94" s="27">
        <f t="shared" si="2"/>
        <v>2068.5</v>
      </c>
      <c r="N94" s="27">
        <f t="shared" si="3"/>
        <v>32931.5</v>
      </c>
    </row>
    <row r="95" spans="1:14" s="10" customFormat="1" ht="51" customHeight="1" x14ac:dyDescent="0.25">
      <c r="A95" s="50">
        <v>82</v>
      </c>
      <c r="B95" s="21" t="s">
        <v>161</v>
      </c>
      <c r="C95" s="22" t="s">
        <v>169</v>
      </c>
      <c r="D95" s="22" t="s">
        <v>24</v>
      </c>
      <c r="E95" s="23" t="s">
        <v>19</v>
      </c>
      <c r="F95" s="24" t="s">
        <v>136</v>
      </c>
      <c r="G95" s="51">
        <v>44713</v>
      </c>
      <c r="H95" s="51">
        <v>44896</v>
      </c>
      <c r="I95" s="26">
        <v>40000</v>
      </c>
      <c r="J95" s="27">
        <f t="shared" si="19"/>
        <v>1148</v>
      </c>
      <c r="K95" s="28">
        <f t="shared" si="10"/>
        <v>1216</v>
      </c>
      <c r="L95" s="27">
        <v>442.65</v>
      </c>
      <c r="M95" s="27">
        <f t="shared" si="2"/>
        <v>2806.65</v>
      </c>
      <c r="N95" s="27">
        <f t="shared" si="3"/>
        <v>37193.35</v>
      </c>
    </row>
    <row r="96" spans="1:14" s="10" customFormat="1" ht="73.5" customHeight="1" x14ac:dyDescent="0.25">
      <c r="A96" s="50">
        <v>83</v>
      </c>
      <c r="B96" s="21" t="s">
        <v>27</v>
      </c>
      <c r="C96" s="22" t="s">
        <v>169</v>
      </c>
      <c r="D96" s="22" t="s">
        <v>24</v>
      </c>
      <c r="E96" s="23" t="s">
        <v>19</v>
      </c>
      <c r="F96" s="24" t="s">
        <v>137</v>
      </c>
      <c r="G96" s="25">
        <v>44593</v>
      </c>
      <c r="H96" s="51">
        <v>44774</v>
      </c>
      <c r="I96" s="26">
        <v>35000</v>
      </c>
      <c r="J96" s="27">
        <f t="shared" si="19"/>
        <v>1004.5</v>
      </c>
      <c r="K96" s="28">
        <f t="shared" si="10"/>
        <v>1064</v>
      </c>
      <c r="L96" s="27">
        <v>0</v>
      </c>
      <c r="M96" s="27">
        <f t="shared" si="2"/>
        <v>2068.5</v>
      </c>
      <c r="N96" s="27">
        <f t="shared" si="3"/>
        <v>32931.5</v>
      </c>
    </row>
    <row r="97" spans="1:14" s="10" customFormat="1" ht="67.5" customHeight="1" x14ac:dyDescent="0.25">
      <c r="A97" s="50">
        <v>84</v>
      </c>
      <c r="B97" s="21" t="s">
        <v>109</v>
      </c>
      <c r="C97" s="22" t="s">
        <v>169</v>
      </c>
      <c r="D97" s="22" t="s">
        <v>52</v>
      </c>
      <c r="E97" s="23" t="s">
        <v>19</v>
      </c>
      <c r="F97" s="24" t="s">
        <v>137</v>
      </c>
      <c r="G97" s="25">
        <v>44593</v>
      </c>
      <c r="H97" s="25">
        <v>44774</v>
      </c>
      <c r="I97" s="28">
        <v>60000</v>
      </c>
      <c r="J97" s="27">
        <f t="shared" si="19"/>
        <v>1722</v>
      </c>
      <c r="K97" s="28">
        <f t="shared" si="10"/>
        <v>1824</v>
      </c>
      <c r="L97" s="27">
        <v>3486.68</v>
      </c>
      <c r="M97" s="27">
        <f t="shared" si="2"/>
        <v>7032.68</v>
      </c>
      <c r="N97" s="27">
        <f t="shared" si="3"/>
        <v>52967.32</v>
      </c>
    </row>
    <row r="98" spans="1:14" s="9" customFormat="1" ht="57" customHeight="1" x14ac:dyDescent="0.25">
      <c r="A98" s="50">
        <v>85</v>
      </c>
      <c r="B98" s="21" t="s">
        <v>15</v>
      </c>
      <c r="C98" s="22" t="s">
        <v>169</v>
      </c>
      <c r="D98" s="22" t="s">
        <v>170</v>
      </c>
      <c r="E98" s="23" t="s">
        <v>19</v>
      </c>
      <c r="F98" s="57" t="s">
        <v>137</v>
      </c>
      <c r="G98" s="51">
        <v>44591</v>
      </c>
      <c r="H98" s="51">
        <v>44772</v>
      </c>
      <c r="I98" s="26">
        <v>40000</v>
      </c>
      <c r="J98" s="27">
        <f t="shared" si="19"/>
        <v>1148</v>
      </c>
      <c r="K98" s="28">
        <f t="shared" si="10"/>
        <v>1216</v>
      </c>
      <c r="L98" s="27">
        <v>442.65</v>
      </c>
      <c r="M98" s="27">
        <f t="shared" si="2"/>
        <v>2806.65</v>
      </c>
      <c r="N98" s="27">
        <f t="shared" si="3"/>
        <v>37193.35</v>
      </c>
    </row>
    <row r="99" spans="1:14" s="10" customFormat="1" ht="63" customHeight="1" x14ac:dyDescent="0.25">
      <c r="A99" s="50">
        <v>86</v>
      </c>
      <c r="B99" s="21" t="s">
        <v>181</v>
      </c>
      <c r="C99" s="22" t="s">
        <v>169</v>
      </c>
      <c r="D99" s="22" t="s">
        <v>74</v>
      </c>
      <c r="E99" s="23" t="s">
        <v>19</v>
      </c>
      <c r="F99" s="24" t="s">
        <v>137</v>
      </c>
      <c r="G99" s="25">
        <v>44609</v>
      </c>
      <c r="H99" s="25">
        <v>44790</v>
      </c>
      <c r="I99" s="26">
        <v>55000</v>
      </c>
      <c r="J99" s="27">
        <f t="shared" si="19"/>
        <v>1578.5</v>
      </c>
      <c r="K99" s="28">
        <f t="shared" si="10"/>
        <v>1672</v>
      </c>
      <c r="L99" s="27">
        <v>2559.6799999999998</v>
      </c>
      <c r="M99" s="27">
        <f t="shared" si="2"/>
        <v>5810.18</v>
      </c>
      <c r="N99" s="27">
        <f t="shared" si="3"/>
        <v>49189.82</v>
      </c>
    </row>
    <row r="100" spans="1:14" s="10" customFormat="1" ht="55.5" customHeight="1" x14ac:dyDescent="0.25">
      <c r="A100" s="50">
        <v>87</v>
      </c>
      <c r="B100" s="21" t="s">
        <v>96</v>
      </c>
      <c r="C100" s="22" t="s">
        <v>169</v>
      </c>
      <c r="D100" s="22" t="s">
        <v>74</v>
      </c>
      <c r="E100" s="23" t="s">
        <v>19</v>
      </c>
      <c r="F100" s="24" t="s">
        <v>137</v>
      </c>
      <c r="G100" s="25">
        <v>44593</v>
      </c>
      <c r="H100" s="25">
        <v>44774</v>
      </c>
      <c r="I100" s="28">
        <v>70000</v>
      </c>
      <c r="J100" s="27">
        <f t="shared" si="19"/>
        <v>2009</v>
      </c>
      <c r="K100" s="28">
        <f t="shared" si="10"/>
        <v>2128</v>
      </c>
      <c r="L100" s="27">
        <v>5368.48</v>
      </c>
      <c r="M100" s="27">
        <f t="shared" si="2"/>
        <v>9505.48</v>
      </c>
      <c r="N100" s="27">
        <f t="shared" si="3"/>
        <v>60494.520000000004</v>
      </c>
    </row>
    <row r="101" spans="1:14" s="10" customFormat="1" ht="55.5" customHeight="1" x14ac:dyDescent="0.25">
      <c r="A101" s="50">
        <v>88</v>
      </c>
      <c r="B101" s="21" t="s">
        <v>97</v>
      </c>
      <c r="C101" s="22" t="s">
        <v>169</v>
      </c>
      <c r="D101" s="22" t="s">
        <v>74</v>
      </c>
      <c r="E101" s="23" t="s">
        <v>19</v>
      </c>
      <c r="F101" s="24" t="s">
        <v>137</v>
      </c>
      <c r="G101" s="25">
        <v>44593</v>
      </c>
      <c r="H101" s="25">
        <v>44774</v>
      </c>
      <c r="I101" s="28">
        <v>70000</v>
      </c>
      <c r="J101" s="27">
        <f t="shared" si="19"/>
        <v>2009</v>
      </c>
      <c r="K101" s="28">
        <f t="shared" si="10"/>
        <v>2128</v>
      </c>
      <c r="L101" s="27">
        <v>5368.48</v>
      </c>
      <c r="M101" s="27">
        <f t="shared" si="2"/>
        <v>9505.48</v>
      </c>
      <c r="N101" s="27">
        <f t="shared" si="3"/>
        <v>60494.520000000004</v>
      </c>
    </row>
    <row r="102" spans="1:14" s="10" customFormat="1" ht="60" customHeight="1" x14ac:dyDescent="0.25">
      <c r="A102" s="50">
        <v>89</v>
      </c>
      <c r="B102" s="21" t="s">
        <v>85</v>
      </c>
      <c r="C102" s="22" t="s">
        <v>169</v>
      </c>
      <c r="D102" s="22" t="s">
        <v>202</v>
      </c>
      <c r="E102" s="23" t="s">
        <v>19</v>
      </c>
      <c r="F102" s="24" t="s">
        <v>137</v>
      </c>
      <c r="G102" s="25">
        <v>44713</v>
      </c>
      <c r="H102" s="25">
        <v>44896</v>
      </c>
      <c r="I102" s="28">
        <v>70000</v>
      </c>
      <c r="J102" s="27">
        <f t="shared" si="19"/>
        <v>2009</v>
      </c>
      <c r="K102" s="28">
        <f t="shared" si="10"/>
        <v>2128</v>
      </c>
      <c r="L102" s="27">
        <v>5368.48</v>
      </c>
      <c r="M102" s="27">
        <f t="shared" si="2"/>
        <v>9505.48</v>
      </c>
      <c r="N102" s="27">
        <f t="shared" si="3"/>
        <v>60494.520000000004</v>
      </c>
    </row>
    <row r="103" spans="1:14" s="10" customFormat="1" ht="75" customHeight="1" x14ac:dyDescent="0.25">
      <c r="A103" s="50">
        <v>90</v>
      </c>
      <c r="B103" s="21" t="s">
        <v>51</v>
      </c>
      <c r="C103" s="22" t="s">
        <v>169</v>
      </c>
      <c r="D103" s="22" t="s">
        <v>48</v>
      </c>
      <c r="E103" s="23" t="s">
        <v>19</v>
      </c>
      <c r="F103" s="24" t="s">
        <v>137</v>
      </c>
      <c r="G103" s="52">
        <v>44478</v>
      </c>
      <c r="H103" s="52">
        <v>44660</v>
      </c>
      <c r="I103" s="26">
        <v>60000</v>
      </c>
      <c r="J103" s="27">
        <f t="shared" si="19"/>
        <v>1722</v>
      </c>
      <c r="K103" s="28">
        <f t="shared" si="10"/>
        <v>1824</v>
      </c>
      <c r="L103" s="27">
        <v>1854</v>
      </c>
      <c r="M103" s="27">
        <f t="shared" si="2"/>
        <v>5400</v>
      </c>
      <c r="N103" s="27">
        <f t="shared" si="3"/>
        <v>54600</v>
      </c>
    </row>
    <row r="104" spans="1:14" s="10" customFormat="1" ht="66" customHeight="1" x14ac:dyDescent="0.25">
      <c r="A104" s="50">
        <v>91</v>
      </c>
      <c r="B104" s="21" t="s">
        <v>271</v>
      </c>
      <c r="C104" s="22" t="s">
        <v>169</v>
      </c>
      <c r="D104" s="22" t="s">
        <v>48</v>
      </c>
      <c r="E104" s="23" t="s">
        <v>19</v>
      </c>
      <c r="F104" s="24" t="s">
        <v>137</v>
      </c>
      <c r="G104" s="52">
        <v>44593</v>
      </c>
      <c r="H104" s="52">
        <v>44743</v>
      </c>
      <c r="I104" s="26">
        <v>70000</v>
      </c>
      <c r="J104" s="27">
        <f t="shared" si="19"/>
        <v>2009</v>
      </c>
      <c r="K104" s="28">
        <f t="shared" si="10"/>
        <v>2128</v>
      </c>
      <c r="L104" s="27">
        <v>5368.48</v>
      </c>
      <c r="M104" s="27">
        <f t="shared" si="2"/>
        <v>9505.48</v>
      </c>
      <c r="N104" s="27">
        <f t="shared" si="3"/>
        <v>60494.520000000004</v>
      </c>
    </row>
    <row r="105" spans="1:14" s="10" customFormat="1" ht="67.5" customHeight="1" x14ac:dyDescent="0.25">
      <c r="A105" s="50">
        <v>92</v>
      </c>
      <c r="B105" s="21" t="s">
        <v>293</v>
      </c>
      <c r="C105" s="22" t="s">
        <v>169</v>
      </c>
      <c r="D105" s="22" t="s">
        <v>48</v>
      </c>
      <c r="E105" s="23" t="s">
        <v>19</v>
      </c>
      <c r="F105" s="24" t="s">
        <v>137</v>
      </c>
      <c r="G105" s="52">
        <v>44593</v>
      </c>
      <c r="H105" s="52">
        <v>44743</v>
      </c>
      <c r="I105" s="26">
        <v>80000</v>
      </c>
      <c r="J105" s="27">
        <f t="shared" si="19"/>
        <v>2296</v>
      </c>
      <c r="K105" s="28">
        <f t="shared" si="10"/>
        <v>2432</v>
      </c>
      <c r="L105" s="27">
        <v>7400.87</v>
      </c>
      <c r="M105" s="27">
        <f t="shared" si="2"/>
        <v>12128.869999999999</v>
      </c>
      <c r="N105" s="27">
        <f t="shared" si="3"/>
        <v>67871.13</v>
      </c>
    </row>
    <row r="106" spans="1:14" s="10" customFormat="1" ht="75.75" customHeight="1" x14ac:dyDescent="0.25">
      <c r="A106" s="50">
        <v>93</v>
      </c>
      <c r="B106" s="21" t="s">
        <v>71</v>
      </c>
      <c r="C106" s="22" t="s">
        <v>188</v>
      </c>
      <c r="D106" s="22" t="s">
        <v>200</v>
      </c>
      <c r="E106" s="23" t="s">
        <v>19</v>
      </c>
      <c r="F106" s="24" t="s">
        <v>137</v>
      </c>
      <c r="G106" s="25">
        <v>44501</v>
      </c>
      <c r="H106" s="25">
        <v>44682</v>
      </c>
      <c r="I106" s="28">
        <v>130000</v>
      </c>
      <c r="J106" s="27">
        <f t="shared" si="19"/>
        <v>3731</v>
      </c>
      <c r="K106" s="28">
        <f t="shared" si="10"/>
        <v>3952</v>
      </c>
      <c r="L106" s="27">
        <v>19162.12</v>
      </c>
      <c r="M106" s="27">
        <f t="shared" si="2"/>
        <v>26845.119999999999</v>
      </c>
      <c r="N106" s="27">
        <f t="shared" si="3"/>
        <v>103154.88</v>
      </c>
    </row>
    <row r="107" spans="1:14" s="10" customFormat="1" ht="76.5" customHeight="1" x14ac:dyDescent="0.25">
      <c r="A107" s="50">
        <v>94</v>
      </c>
      <c r="B107" s="21" t="s">
        <v>65</v>
      </c>
      <c r="C107" s="22" t="s">
        <v>188</v>
      </c>
      <c r="D107" s="22" t="s">
        <v>196</v>
      </c>
      <c r="E107" s="23" t="s">
        <v>19</v>
      </c>
      <c r="F107" s="24" t="s">
        <v>136</v>
      </c>
      <c r="G107" s="52">
        <v>44488</v>
      </c>
      <c r="H107" s="52">
        <v>44670</v>
      </c>
      <c r="I107" s="28">
        <v>130000</v>
      </c>
      <c r="J107" s="27">
        <f t="shared" si="19"/>
        <v>3731</v>
      </c>
      <c r="K107" s="28">
        <f t="shared" si="10"/>
        <v>3952</v>
      </c>
      <c r="L107" s="27">
        <v>19162.12</v>
      </c>
      <c r="M107" s="27">
        <f t="shared" si="2"/>
        <v>26845.119999999999</v>
      </c>
      <c r="N107" s="27">
        <f t="shared" si="3"/>
        <v>103154.88</v>
      </c>
    </row>
    <row r="108" spans="1:14" s="10" customFormat="1" ht="81.75" customHeight="1" x14ac:dyDescent="0.25">
      <c r="A108" s="50">
        <v>95</v>
      </c>
      <c r="B108" s="21" t="s">
        <v>89</v>
      </c>
      <c r="C108" s="22" t="s">
        <v>188</v>
      </c>
      <c r="D108" s="22" t="s">
        <v>221</v>
      </c>
      <c r="E108" s="23" t="s">
        <v>19</v>
      </c>
      <c r="F108" s="24" t="s">
        <v>136</v>
      </c>
      <c r="G108" s="25">
        <v>44593</v>
      </c>
      <c r="H108" s="25">
        <v>44774</v>
      </c>
      <c r="I108" s="28">
        <v>140000</v>
      </c>
      <c r="J108" s="27">
        <f t="shared" si="19"/>
        <v>4018</v>
      </c>
      <c r="K108" s="28">
        <f t="shared" si="10"/>
        <v>4256</v>
      </c>
      <c r="L108" s="27">
        <v>21514.37</v>
      </c>
      <c r="M108" s="27">
        <f t="shared" si="2"/>
        <v>29788.37</v>
      </c>
      <c r="N108" s="27">
        <f t="shared" si="3"/>
        <v>110211.63</v>
      </c>
    </row>
    <row r="109" spans="1:14" s="10" customFormat="1" ht="61.5" customHeight="1" x14ac:dyDescent="0.25">
      <c r="A109" s="50">
        <v>96</v>
      </c>
      <c r="B109" s="21" t="s">
        <v>36</v>
      </c>
      <c r="C109" s="22" t="s">
        <v>188</v>
      </c>
      <c r="D109" s="22" t="s">
        <v>202</v>
      </c>
      <c r="E109" s="23" t="s">
        <v>19</v>
      </c>
      <c r="F109" s="24" t="s">
        <v>137</v>
      </c>
      <c r="G109" s="25">
        <v>44608</v>
      </c>
      <c r="H109" s="25">
        <v>44789</v>
      </c>
      <c r="I109" s="26">
        <v>70000</v>
      </c>
      <c r="J109" s="27">
        <f t="shared" si="19"/>
        <v>2009</v>
      </c>
      <c r="K109" s="28">
        <f t="shared" si="10"/>
        <v>2128</v>
      </c>
      <c r="L109" s="27">
        <v>5368.48</v>
      </c>
      <c r="M109" s="27">
        <f t="shared" si="2"/>
        <v>9505.48</v>
      </c>
      <c r="N109" s="27">
        <f t="shared" si="3"/>
        <v>60494.520000000004</v>
      </c>
    </row>
    <row r="110" spans="1:14" s="10" customFormat="1" ht="64.5" customHeight="1" x14ac:dyDescent="0.25">
      <c r="A110" s="50">
        <v>97</v>
      </c>
      <c r="B110" s="21" t="s">
        <v>83</v>
      </c>
      <c r="C110" s="22" t="s">
        <v>188</v>
      </c>
      <c r="D110" s="22" t="s">
        <v>202</v>
      </c>
      <c r="E110" s="23" t="s">
        <v>19</v>
      </c>
      <c r="F110" s="24" t="s">
        <v>136</v>
      </c>
      <c r="G110" s="25">
        <v>44531</v>
      </c>
      <c r="H110" s="25">
        <v>44713</v>
      </c>
      <c r="I110" s="28">
        <v>60000</v>
      </c>
      <c r="J110" s="27">
        <f t="shared" si="19"/>
        <v>1722</v>
      </c>
      <c r="K110" s="28">
        <f t="shared" si="10"/>
        <v>1824</v>
      </c>
      <c r="L110" s="27">
        <v>3486.68</v>
      </c>
      <c r="M110" s="27">
        <f t="shared" si="2"/>
        <v>7032.68</v>
      </c>
      <c r="N110" s="27">
        <f t="shared" si="3"/>
        <v>52967.32</v>
      </c>
    </row>
    <row r="111" spans="1:14" s="10" customFormat="1" ht="69" customHeight="1" x14ac:dyDescent="0.25">
      <c r="A111" s="50">
        <v>98</v>
      </c>
      <c r="B111" s="21" t="s">
        <v>115</v>
      </c>
      <c r="C111" s="22" t="s">
        <v>188</v>
      </c>
      <c r="D111" s="22" t="s">
        <v>59</v>
      </c>
      <c r="E111" s="23" t="s">
        <v>19</v>
      </c>
      <c r="F111" s="24" t="s">
        <v>136</v>
      </c>
      <c r="G111" s="25">
        <v>44593</v>
      </c>
      <c r="H111" s="25">
        <v>44774</v>
      </c>
      <c r="I111" s="28">
        <v>105000</v>
      </c>
      <c r="J111" s="27">
        <f t="shared" si="19"/>
        <v>3013.5</v>
      </c>
      <c r="K111" s="28">
        <f t="shared" si="10"/>
        <v>3192</v>
      </c>
      <c r="L111" s="27">
        <v>13281.49</v>
      </c>
      <c r="M111" s="27">
        <f t="shared" si="2"/>
        <v>19486.989999999998</v>
      </c>
      <c r="N111" s="27">
        <f t="shared" si="3"/>
        <v>85513.010000000009</v>
      </c>
    </row>
    <row r="112" spans="1:14" s="10" customFormat="1" ht="52.5" customHeight="1" x14ac:dyDescent="0.25">
      <c r="A112" s="50">
        <v>99</v>
      </c>
      <c r="B112" s="21" t="s">
        <v>116</v>
      </c>
      <c r="C112" s="22" t="s">
        <v>188</v>
      </c>
      <c r="D112" s="22" t="s">
        <v>59</v>
      </c>
      <c r="E112" s="23" t="s">
        <v>19</v>
      </c>
      <c r="F112" s="24" t="s">
        <v>136</v>
      </c>
      <c r="G112" s="25">
        <v>44593</v>
      </c>
      <c r="H112" s="25">
        <v>44774</v>
      </c>
      <c r="I112" s="28">
        <v>90000</v>
      </c>
      <c r="J112" s="27">
        <f t="shared" si="19"/>
        <v>2583</v>
      </c>
      <c r="K112" s="28">
        <f t="shared" si="10"/>
        <v>2736</v>
      </c>
      <c r="L112" s="27">
        <v>9753.1200000000008</v>
      </c>
      <c r="M112" s="27">
        <f t="shared" si="2"/>
        <v>15072.12</v>
      </c>
      <c r="N112" s="27">
        <f t="shared" si="3"/>
        <v>74927.88</v>
      </c>
    </row>
    <row r="113" spans="1:14" s="10" customFormat="1" ht="57" customHeight="1" x14ac:dyDescent="0.25">
      <c r="A113" s="50">
        <v>100</v>
      </c>
      <c r="B113" s="21" t="s">
        <v>88</v>
      </c>
      <c r="C113" s="22" t="s">
        <v>188</v>
      </c>
      <c r="D113" s="22" t="s">
        <v>48</v>
      </c>
      <c r="E113" s="23" t="s">
        <v>19</v>
      </c>
      <c r="F113" s="24" t="s">
        <v>137</v>
      </c>
      <c r="G113" s="25">
        <v>44593</v>
      </c>
      <c r="H113" s="25">
        <v>44774</v>
      </c>
      <c r="I113" s="28">
        <v>70000</v>
      </c>
      <c r="J113" s="27">
        <f t="shared" si="19"/>
        <v>2009</v>
      </c>
      <c r="K113" s="28">
        <f t="shared" si="10"/>
        <v>2128</v>
      </c>
      <c r="L113" s="27">
        <v>5098.45</v>
      </c>
      <c r="M113" s="27">
        <f t="shared" si="2"/>
        <v>9235.4500000000007</v>
      </c>
      <c r="N113" s="27">
        <f t="shared" si="3"/>
        <v>60764.55</v>
      </c>
    </row>
    <row r="114" spans="1:14" s="10" customFormat="1" ht="57" customHeight="1" x14ac:dyDescent="0.25">
      <c r="A114" s="50">
        <v>101</v>
      </c>
      <c r="B114" s="21" t="s">
        <v>93</v>
      </c>
      <c r="C114" s="22" t="s">
        <v>188</v>
      </c>
      <c r="D114" s="22" t="s">
        <v>48</v>
      </c>
      <c r="E114" s="23" t="s">
        <v>19</v>
      </c>
      <c r="F114" s="24" t="s">
        <v>136</v>
      </c>
      <c r="G114" s="25">
        <v>44593</v>
      </c>
      <c r="H114" s="25">
        <v>44774</v>
      </c>
      <c r="I114" s="28">
        <v>75000</v>
      </c>
      <c r="J114" s="27">
        <f t="shared" si="19"/>
        <v>2152.5</v>
      </c>
      <c r="K114" s="28">
        <f t="shared" si="10"/>
        <v>2280</v>
      </c>
      <c r="L114" s="27">
        <v>6309.35</v>
      </c>
      <c r="M114" s="27">
        <f t="shared" si="2"/>
        <v>10741.85</v>
      </c>
      <c r="N114" s="27">
        <f t="shared" si="3"/>
        <v>64258.15</v>
      </c>
    </row>
    <row r="115" spans="1:14" s="10" customFormat="1" ht="63" customHeight="1" x14ac:dyDescent="0.25">
      <c r="A115" s="50">
        <v>102</v>
      </c>
      <c r="B115" s="21" t="s">
        <v>122</v>
      </c>
      <c r="C115" s="22" t="s">
        <v>188</v>
      </c>
      <c r="D115" s="22" t="s">
        <v>48</v>
      </c>
      <c r="E115" s="23" t="s">
        <v>19</v>
      </c>
      <c r="F115" s="24" t="s">
        <v>136</v>
      </c>
      <c r="G115" s="25">
        <v>44593</v>
      </c>
      <c r="H115" s="25">
        <v>44774</v>
      </c>
      <c r="I115" s="28">
        <v>70000</v>
      </c>
      <c r="J115" s="27">
        <f t="shared" si="19"/>
        <v>2009</v>
      </c>
      <c r="K115" s="28">
        <f t="shared" si="10"/>
        <v>2128</v>
      </c>
      <c r="L115" s="27">
        <v>5368.48</v>
      </c>
      <c r="M115" s="27">
        <f t="shared" si="2"/>
        <v>9505.48</v>
      </c>
      <c r="N115" s="27">
        <f t="shared" si="3"/>
        <v>60494.520000000004</v>
      </c>
    </row>
    <row r="116" spans="1:14" s="10" customFormat="1" ht="35.1" customHeight="1" x14ac:dyDescent="0.25">
      <c r="A116" s="50">
        <v>103</v>
      </c>
      <c r="B116" s="21" t="s">
        <v>299</v>
      </c>
      <c r="C116" s="22" t="s">
        <v>188</v>
      </c>
      <c r="D116" s="22" t="s">
        <v>48</v>
      </c>
      <c r="E116" s="23" t="s">
        <v>19</v>
      </c>
      <c r="F116" s="24" t="s">
        <v>136</v>
      </c>
      <c r="G116" s="25">
        <v>44593</v>
      </c>
      <c r="H116" s="25">
        <v>44743</v>
      </c>
      <c r="I116" s="28">
        <v>70000</v>
      </c>
      <c r="J116" s="27">
        <f t="shared" si="19"/>
        <v>2009</v>
      </c>
      <c r="K116" s="28">
        <f t="shared" si="10"/>
        <v>2128</v>
      </c>
      <c r="L116" s="27">
        <v>5368.48</v>
      </c>
      <c r="M116" s="27">
        <f t="shared" si="2"/>
        <v>9505.48</v>
      </c>
      <c r="N116" s="27">
        <f t="shared" si="3"/>
        <v>60494.520000000004</v>
      </c>
    </row>
    <row r="117" spans="1:14" s="9" customFormat="1" ht="57" customHeight="1" x14ac:dyDescent="0.25">
      <c r="A117" s="50">
        <v>104</v>
      </c>
      <c r="B117" s="21" t="s">
        <v>13</v>
      </c>
      <c r="C117" s="22" t="s">
        <v>188</v>
      </c>
      <c r="D117" s="22" t="s">
        <v>18</v>
      </c>
      <c r="E117" s="23" t="s">
        <v>19</v>
      </c>
      <c r="F117" s="57" t="s">
        <v>136</v>
      </c>
      <c r="G117" s="25">
        <v>44593</v>
      </c>
      <c r="H117" s="51">
        <v>44774</v>
      </c>
      <c r="I117" s="27">
        <v>60000</v>
      </c>
      <c r="J117" s="27">
        <f t="shared" si="19"/>
        <v>1722</v>
      </c>
      <c r="K117" s="28">
        <f t="shared" si="10"/>
        <v>1824</v>
      </c>
      <c r="L117" s="27">
        <v>3486.68</v>
      </c>
      <c r="M117" s="27">
        <f t="shared" si="2"/>
        <v>7032.68</v>
      </c>
      <c r="N117" s="27">
        <f t="shared" si="3"/>
        <v>52967.32</v>
      </c>
    </row>
    <row r="118" spans="1:14" s="10" customFormat="1" ht="75" customHeight="1" x14ac:dyDescent="0.25">
      <c r="A118" s="50">
        <v>105</v>
      </c>
      <c r="B118" s="21" t="s">
        <v>222</v>
      </c>
      <c r="C118" s="22" t="s">
        <v>188</v>
      </c>
      <c r="D118" s="21" t="s">
        <v>150</v>
      </c>
      <c r="E118" s="23" t="s">
        <v>19</v>
      </c>
      <c r="F118" s="24" t="s">
        <v>137</v>
      </c>
      <c r="G118" s="25">
        <v>44454</v>
      </c>
      <c r="H118" s="25">
        <v>44696</v>
      </c>
      <c r="I118" s="28">
        <v>60000</v>
      </c>
      <c r="J118" s="27">
        <f t="shared" si="19"/>
        <v>1722</v>
      </c>
      <c r="K118" s="28">
        <f t="shared" si="10"/>
        <v>1824</v>
      </c>
      <c r="L118" s="27">
        <v>3486.68</v>
      </c>
      <c r="M118" s="27">
        <f t="shared" si="2"/>
        <v>7032.68</v>
      </c>
      <c r="N118" s="27">
        <f t="shared" si="3"/>
        <v>52967.32</v>
      </c>
    </row>
    <row r="119" spans="1:14" s="10" customFormat="1" ht="66" customHeight="1" x14ac:dyDescent="0.25">
      <c r="A119" s="50">
        <v>106</v>
      </c>
      <c r="B119" s="21" t="s">
        <v>146</v>
      </c>
      <c r="C119" s="22" t="s">
        <v>188</v>
      </c>
      <c r="D119" s="21" t="s">
        <v>150</v>
      </c>
      <c r="E119" s="23" t="s">
        <v>19</v>
      </c>
      <c r="F119" s="24" t="s">
        <v>136</v>
      </c>
      <c r="G119" s="25">
        <v>44454</v>
      </c>
      <c r="H119" s="25">
        <v>44696</v>
      </c>
      <c r="I119" s="28">
        <v>60000</v>
      </c>
      <c r="J119" s="27">
        <f t="shared" si="19"/>
        <v>1722</v>
      </c>
      <c r="K119" s="28">
        <f t="shared" si="10"/>
        <v>1824</v>
      </c>
      <c r="L119" s="27">
        <v>3486.68</v>
      </c>
      <c r="M119" s="27">
        <f t="shared" si="2"/>
        <v>7032.68</v>
      </c>
      <c r="N119" s="27">
        <f t="shared" si="3"/>
        <v>52967.32</v>
      </c>
    </row>
    <row r="120" spans="1:14" s="10" customFormat="1" ht="57" customHeight="1" x14ac:dyDescent="0.25">
      <c r="A120" s="50">
        <v>107</v>
      </c>
      <c r="B120" s="21" t="s">
        <v>246</v>
      </c>
      <c r="C120" s="22" t="s">
        <v>188</v>
      </c>
      <c r="D120" s="21" t="s">
        <v>150</v>
      </c>
      <c r="E120" s="23" t="s">
        <v>19</v>
      </c>
      <c r="F120" s="24" t="s">
        <v>137</v>
      </c>
      <c r="G120" s="25">
        <v>44529</v>
      </c>
      <c r="H120" s="25">
        <v>44682</v>
      </c>
      <c r="I120" s="28">
        <v>80000</v>
      </c>
      <c r="J120" s="27">
        <f t="shared" si="19"/>
        <v>2296</v>
      </c>
      <c r="K120" s="28">
        <f t="shared" si="10"/>
        <v>2432</v>
      </c>
      <c r="L120" s="27">
        <v>7400.87</v>
      </c>
      <c r="M120" s="27">
        <f t="shared" si="2"/>
        <v>12128.869999999999</v>
      </c>
      <c r="N120" s="27">
        <f t="shared" si="3"/>
        <v>67871.13</v>
      </c>
    </row>
    <row r="121" spans="1:14" s="10" customFormat="1" ht="63" customHeight="1" x14ac:dyDescent="0.25">
      <c r="A121" s="50">
        <v>108</v>
      </c>
      <c r="B121" s="21" t="s">
        <v>255</v>
      </c>
      <c r="C121" s="22" t="s">
        <v>188</v>
      </c>
      <c r="D121" s="21" t="s">
        <v>150</v>
      </c>
      <c r="E121" s="23" t="s">
        <v>19</v>
      </c>
      <c r="F121" s="24" t="s">
        <v>136</v>
      </c>
      <c r="G121" s="25">
        <v>44529</v>
      </c>
      <c r="H121" s="25">
        <v>44682</v>
      </c>
      <c r="I121" s="28">
        <v>60000</v>
      </c>
      <c r="J121" s="27">
        <f t="shared" si="19"/>
        <v>1722</v>
      </c>
      <c r="K121" s="28">
        <f t="shared" si="10"/>
        <v>1824</v>
      </c>
      <c r="L121" s="27">
        <v>3486.68</v>
      </c>
      <c r="M121" s="27">
        <f t="shared" si="2"/>
        <v>7032.68</v>
      </c>
      <c r="N121" s="27">
        <f t="shared" si="3"/>
        <v>52967.32</v>
      </c>
    </row>
    <row r="122" spans="1:14" s="10" customFormat="1" ht="58.5" customHeight="1" x14ac:dyDescent="0.25">
      <c r="A122" s="50">
        <v>109</v>
      </c>
      <c r="B122" s="21" t="s">
        <v>257</v>
      </c>
      <c r="C122" s="22" t="s">
        <v>188</v>
      </c>
      <c r="D122" s="21" t="s">
        <v>150</v>
      </c>
      <c r="E122" s="23" t="s">
        <v>19</v>
      </c>
      <c r="F122" s="24" t="s">
        <v>137</v>
      </c>
      <c r="G122" s="25">
        <v>44593</v>
      </c>
      <c r="H122" s="25">
        <v>44743</v>
      </c>
      <c r="I122" s="28">
        <v>70000</v>
      </c>
      <c r="J122" s="27">
        <f t="shared" ref="J122:J141" si="20">+I122*2.87%</f>
        <v>2009</v>
      </c>
      <c r="K122" s="28">
        <f t="shared" si="10"/>
        <v>2128</v>
      </c>
      <c r="L122" s="27">
        <v>5368.48</v>
      </c>
      <c r="M122" s="27">
        <f t="shared" si="2"/>
        <v>9505.48</v>
      </c>
      <c r="N122" s="27">
        <f t="shared" si="3"/>
        <v>60494.520000000004</v>
      </c>
    </row>
    <row r="123" spans="1:14" s="10" customFormat="1" ht="60" customHeight="1" x14ac:dyDescent="0.25">
      <c r="A123" s="50">
        <v>110</v>
      </c>
      <c r="B123" s="21" t="s">
        <v>258</v>
      </c>
      <c r="C123" s="22" t="s">
        <v>188</v>
      </c>
      <c r="D123" s="21" t="s">
        <v>150</v>
      </c>
      <c r="E123" s="23" t="s">
        <v>19</v>
      </c>
      <c r="F123" s="24" t="s">
        <v>136</v>
      </c>
      <c r="G123" s="25">
        <v>44593</v>
      </c>
      <c r="H123" s="25">
        <v>44743</v>
      </c>
      <c r="I123" s="28">
        <v>60000</v>
      </c>
      <c r="J123" s="27">
        <f t="shared" si="20"/>
        <v>1722</v>
      </c>
      <c r="K123" s="28">
        <f t="shared" si="10"/>
        <v>1824</v>
      </c>
      <c r="L123" s="27">
        <v>3486.68</v>
      </c>
      <c r="M123" s="27">
        <f t="shared" si="2"/>
        <v>7032.68</v>
      </c>
      <c r="N123" s="27">
        <f t="shared" si="3"/>
        <v>52967.32</v>
      </c>
    </row>
    <row r="124" spans="1:14" s="10" customFormat="1" ht="64.5" customHeight="1" x14ac:dyDescent="0.25">
      <c r="A124" s="50">
        <v>111</v>
      </c>
      <c r="B124" s="21" t="s">
        <v>259</v>
      </c>
      <c r="C124" s="22" t="s">
        <v>188</v>
      </c>
      <c r="D124" s="21" t="s">
        <v>150</v>
      </c>
      <c r="E124" s="23" t="s">
        <v>19</v>
      </c>
      <c r="F124" s="24" t="s">
        <v>136</v>
      </c>
      <c r="G124" s="25">
        <v>44593</v>
      </c>
      <c r="H124" s="25">
        <v>44743</v>
      </c>
      <c r="I124" s="28">
        <v>60000</v>
      </c>
      <c r="J124" s="27">
        <f t="shared" si="20"/>
        <v>1722</v>
      </c>
      <c r="K124" s="28">
        <f t="shared" si="10"/>
        <v>1824</v>
      </c>
      <c r="L124" s="27">
        <v>3486.68</v>
      </c>
      <c r="M124" s="27">
        <f t="shared" si="2"/>
        <v>7032.68</v>
      </c>
      <c r="N124" s="27">
        <f t="shared" si="3"/>
        <v>52967.32</v>
      </c>
    </row>
    <row r="125" spans="1:14" s="10" customFormat="1" ht="72" customHeight="1" x14ac:dyDescent="0.25">
      <c r="A125" s="50">
        <v>112</v>
      </c>
      <c r="B125" s="21" t="s">
        <v>262</v>
      </c>
      <c r="C125" s="22" t="s">
        <v>188</v>
      </c>
      <c r="D125" s="21" t="s">
        <v>150</v>
      </c>
      <c r="E125" s="23" t="s">
        <v>19</v>
      </c>
      <c r="F125" s="24" t="s">
        <v>137</v>
      </c>
      <c r="G125" s="25">
        <v>44593</v>
      </c>
      <c r="H125" s="25">
        <v>44743</v>
      </c>
      <c r="I125" s="28">
        <v>80000</v>
      </c>
      <c r="J125" s="27">
        <f t="shared" si="20"/>
        <v>2296</v>
      </c>
      <c r="K125" s="28">
        <f t="shared" si="10"/>
        <v>2432</v>
      </c>
      <c r="L125" s="27">
        <v>7400.87</v>
      </c>
      <c r="M125" s="27">
        <f t="shared" si="2"/>
        <v>12128.869999999999</v>
      </c>
      <c r="N125" s="27">
        <f t="shared" si="3"/>
        <v>67871.13</v>
      </c>
    </row>
    <row r="126" spans="1:14" s="10" customFormat="1" ht="73.5" customHeight="1" x14ac:dyDescent="0.25">
      <c r="A126" s="50">
        <v>113</v>
      </c>
      <c r="B126" s="21" t="s">
        <v>263</v>
      </c>
      <c r="C126" s="22" t="s">
        <v>188</v>
      </c>
      <c r="D126" s="21" t="s">
        <v>150</v>
      </c>
      <c r="E126" s="23" t="s">
        <v>19</v>
      </c>
      <c r="F126" s="24" t="s">
        <v>137</v>
      </c>
      <c r="G126" s="25">
        <v>44593</v>
      </c>
      <c r="H126" s="25">
        <v>44743</v>
      </c>
      <c r="I126" s="28">
        <v>60000</v>
      </c>
      <c r="J126" s="27">
        <f t="shared" si="20"/>
        <v>1722</v>
      </c>
      <c r="K126" s="28">
        <f t="shared" si="10"/>
        <v>1824</v>
      </c>
      <c r="L126" s="27">
        <v>3486.68</v>
      </c>
      <c r="M126" s="27">
        <f t="shared" si="2"/>
        <v>7032.68</v>
      </c>
      <c r="N126" s="27">
        <f t="shared" si="3"/>
        <v>52967.32</v>
      </c>
    </row>
    <row r="127" spans="1:14" s="10" customFormat="1" ht="64.5" customHeight="1" x14ac:dyDescent="0.25">
      <c r="A127" s="50">
        <v>114</v>
      </c>
      <c r="B127" s="21" t="s">
        <v>264</v>
      </c>
      <c r="C127" s="22" t="s">
        <v>188</v>
      </c>
      <c r="D127" s="21" t="s">
        <v>150</v>
      </c>
      <c r="E127" s="23" t="s">
        <v>19</v>
      </c>
      <c r="F127" s="24" t="s">
        <v>137</v>
      </c>
      <c r="G127" s="25">
        <v>44593</v>
      </c>
      <c r="H127" s="25">
        <v>44743</v>
      </c>
      <c r="I127" s="28">
        <v>60000</v>
      </c>
      <c r="J127" s="27">
        <f t="shared" si="20"/>
        <v>1722</v>
      </c>
      <c r="K127" s="28">
        <f t="shared" si="10"/>
        <v>1824</v>
      </c>
      <c r="L127" s="27">
        <v>3486.68</v>
      </c>
      <c r="M127" s="27">
        <f t="shared" si="2"/>
        <v>7032.68</v>
      </c>
      <c r="N127" s="27">
        <f t="shared" si="3"/>
        <v>52967.32</v>
      </c>
    </row>
    <row r="128" spans="1:14" s="10" customFormat="1" ht="54" customHeight="1" x14ac:dyDescent="0.25">
      <c r="A128" s="50">
        <v>115</v>
      </c>
      <c r="B128" s="21" t="s">
        <v>270</v>
      </c>
      <c r="C128" s="22" t="s">
        <v>188</v>
      </c>
      <c r="D128" s="21" t="s">
        <v>150</v>
      </c>
      <c r="E128" s="23" t="s">
        <v>19</v>
      </c>
      <c r="F128" s="24" t="s">
        <v>137</v>
      </c>
      <c r="G128" s="25">
        <v>44593</v>
      </c>
      <c r="H128" s="25">
        <v>44743</v>
      </c>
      <c r="I128" s="28">
        <v>60000</v>
      </c>
      <c r="J128" s="27">
        <f t="shared" si="20"/>
        <v>1722</v>
      </c>
      <c r="K128" s="28">
        <f t="shared" si="10"/>
        <v>1824</v>
      </c>
      <c r="L128" s="27">
        <v>3486.68</v>
      </c>
      <c r="M128" s="27">
        <f t="shared" si="2"/>
        <v>7032.68</v>
      </c>
      <c r="N128" s="27">
        <f t="shared" si="3"/>
        <v>52967.32</v>
      </c>
    </row>
    <row r="129" spans="1:14" s="10" customFormat="1" ht="78" customHeight="1" x14ac:dyDescent="0.25">
      <c r="A129" s="50">
        <v>116</v>
      </c>
      <c r="B129" s="21" t="s">
        <v>296</v>
      </c>
      <c r="C129" s="22" t="s">
        <v>188</v>
      </c>
      <c r="D129" s="21" t="s">
        <v>150</v>
      </c>
      <c r="E129" s="23" t="s">
        <v>19</v>
      </c>
      <c r="F129" s="24" t="s">
        <v>137</v>
      </c>
      <c r="G129" s="25">
        <v>44593</v>
      </c>
      <c r="H129" s="25">
        <v>44743</v>
      </c>
      <c r="I129" s="28">
        <v>60000</v>
      </c>
      <c r="J129" s="27">
        <f t="shared" si="20"/>
        <v>1722</v>
      </c>
      <c r="K129" s="28">
        <f t="shared" si="10"/>
        <v>1824</v>
      </c>
      <c r="L129" s="27">
        <v>3486.68</v>
      </c>
      <c r="M129" s="27">
        <f t="shared" si="2"/>
        <v>7032.68</v>
      </c>
      <c r="N129" s="27">
        <f t="shared" si="3"/>
        <v>52967.32</v>
      </c>
    </row>
    <row r="130" spans="1:14" s="10" customFormat="1" ht="61.5" customHeight="1" x14ac:dyDescent="0.25">
      <c r="A130" s="50">
        <v>117</v>
      </c>
      <c r="B130" s="21" t="s">
        <v>297</v>
      </c>
      <c r="C130" s="22" t="s">
        <v>188</v>
      </c>
      <c r="D130" s="21" t="s">
        <v>150</v>
      </c>
      <c r="E130" s="23" t="s">
        <v>19</v>
      </c>
      <c r="F130" s="24" t="s">
        <v>137</v>
      </c>
      <c r="G130" s="25">
        <v>44593</v>
      </c>
      <c r="H130" s="25">
        <v>44743</v>
      </c>
      <c r="I130" s="28">
        <v>75000</v>
      </c>
      <c r="J130" s="27">
        <f t="shared" si="20"/>
        <v>2152.5</v>
      </c>
      <c r="K130" s="28">
        <f t="shared" si="10"/>
        <v>2280</v>
      </c>
      <c r="L130" s="27">
        <v>6309.38</v>
      </c>
      <c r="M130" s="27">
        <f t="shared" si="2"/>
        <v>10741.880000000001</v>
      </c>
      <c r="N130" s="27">
        <f t="shared" si="3"/>
        <v>64258.119999999995</v>
      </c>
    </row>
    <row r="131" spans="1:14" s="10" customFormat="1" ht="64.5" customHeight="1" x14ac:dyDescent="0.25">
      <c r="A131" s="50">
        <v>118</v>
      </c>
      <c r="B131" s="21" t="s">
        <v>298</v>
      </c>
      <c r="C131" s="22" t="s">
        <v>188</v>
      </c>
      <c r="D131" s="21" t="s">
        <v>150</v>
      </c>
      <c r="E131" s="23" t="s">
        <v>19</v>
      </c>
      <c r="F131" s="24" t="s">
        <v>137</v>
      </c>
      <c r="G131" s="25">
        <v>44593</v>
      </c>
      <c r="H131" s="25">
        <v>44743</v>
      </c>
      <c r="I131" s="28">
        <v>60000</v>
      </c>
      <c r="J131" s="27">
        <f t="shared" si="20"/>
        <v>1722</v>
      </c>
      <c r="K131" s="28">
        <f t="shared" si="10"/>
        <v>1824</v>
      </c>
      <c r="L131" s="27">
        <v>3486.68</v>
      </c>
      <c r="M131" s="27">
        <f t="shared" si="2"/>
        <v>7032.68</v>
      </c>
      <c r="N131" s="27">
        <f t="shared" si="3"/>
        <v>52967.32</v>
      </c>
    </row>
    <row r="132" spans="1:14" s="10" customFormat="1" ht="61.5" customHeight="1" x14ac:dyDescent="0.25">
      <c r="A132" s="50">
        <v>119</v>
      </c>
      <c r="B132" s="21" t="s">
        <v>23</v>
      </c>
      <c r="C132" s="22" t="s">
        <v>188</v>
      </c>
      <c r="D132" s="22" t="s">
        <v>213</v>
      </c>
      <c r="E132" s="23" t="s">
        <v>19</v>
      </c>
      <c r="F132" s="24" t="s">
        <v>137</v>
      </c>
      <c r="G132" s="51">
        <v>44516</v>
      </c>
      <c r="H132" s="51">
        <v>44697</v>
      </c>
      <c r="I132" s="26">
        <v>90000</v>
      </c>
      <c r="J132" s="27">
        <f t="shared" si="20"/>
        <v>2583</v>
      </c>
      <c r="K132" s="28">
        <f t="shared" si="10"/>
        <v>2736</v>
      </c>
      <c r="L132" s="27">
        <v>9753.1200000000008</v>
      </c>
      <c r="M132" s="27">
        <f t="shared" ref="M132:M204" si="21">SUM(J132:L132)</f>
        <v>15072.12</v>
      </c>
      <c r="N132" s="27">
        <f t="shared" ref="N132:N204" si="22">I132-M132</f>
        <v>74927.88</v>
      </c>
    </row>
    <row r="133" spans="1:14" s="10" customFormat="1" ht="69" customHeight="1" x14ac:dyDescent="0.25">
      <c r="A133" s="50">
        <v>120</v>
      </c>
      <c r="B133" s="21" t="s">
        <v>245</v>
      </c>
      <c r="C133" s="22" t="s">
        <v>188</v>
      </c>
      <c r="D133" s="22" t="s">
        <v>213</v>
      </c>
      <c r="E133" s="23" t="s">
        <v>19</v>
      </c>
      <c r="F133" s="24" t="s">
        <v>137</v>
      </c>
      <c r="G133" s="51">
        <v>44593</v>
      </c>
      <c r="H133" s="51">
        <v>44743</v>
      </c>
      <c r="I133" s="26">
        <v>90000</v>
      </c>
      <c r="J133" s="27">
        <f t="shared" si="20"/>
        <v>2583</v>
      </c>
      <c r="K133" s="28">
        <f t="shared" si="10"/>
        <v>2736</v>
      </c>
      <c r="L133" s="27">
        <v>9753.1200000000008</v>
      </c>
      <c r="M133" s="27">
        <f t="shared" ref="M133:M134" si="23">SUM(J133:L133)</f>
        <v>15072.12</v>
      </c>
      <c r="N133" s="27">
        <f t="shared" ref="N133:N134" si="24">I133-M133</f>
        <v>74927.88</v>
      </c>
    </row>
    <row r="134" spans="1:14" s="10" customFormat="1" ht="54" customHeight="1" x14ac:dyDescent="0.25">
      <c r="A134" s="50">
        <v>121</v>
      </c>
      <c r="B134" s="21" t="s">
        <v>247</v>
      </c>
      <c r="C134" s="22" t="s">
        <v>188</v>
      </c>
      <c r="D134" s="22" t="s">
        <v>213</v>
      </c>
      <c r="E134" s="23" t="s">
        <v>19</v>
      </c>
      <c r="F134" s="24" t="s">
        <v>137</v>
      </c>
      <c r="G134" s="51">
        <v>44593</v>
      </c>
      <c r="H134" s="51">
        <v>44743</v>
      </c>
      <c r="I134" s="26">
        <v>90000</v>
      </c>
      <c r="J134" s="27">
        <f t="shared" si="20"/>
        <v>2583</v>
      </c>
      <c r="K134" s="28">
        <f t="shared" si="10"/>
        <v>2736</v>
      </c>
      <c r="L134" s="27">
        <v>9753.1200000000008</v>
      </c>
      <c r="M134" s="27">
        <f t="shared" si="23"/>
        <v>15072.12</v>
      </c>
      <c r="N134" s="27">
        <f t="shared" si="24"/>
        <v>74927.88</v>
      </c>
    </row>
    <row r="135" spans="1:14" s="10" customFormat="1" ht="58.5" customHeight="1" x14ac:dyDescent="0.25">
      <c r="A135" s="50">
        <v>122</v>
      </c>
      <c r="B135" s="21" t="s">
        <v>301</v>
      </c>
      <c r="C135" s="22" t="s">
        <v>188</v>
      </c>
      <c r="D135" s="22" t="s">
        <v>300</v>
      </c>
      <c r="E135" s="23" t="s">
        <v>19</v>
      </c>
      <c r="F135" s="24" t="s">
        <v>137</v>
      </c>
      <c r="G135" s="51">
        <v>44601</v>
      </c>
      <c r="H135" s="51">
        <v>44751</v>
      </c>
      <c r="I135" s="26">
        <v>90000</v>
      </c>
      <c r="J135" s="27">
        <f t="shared" si="20"/>
        <v>2583</v>
      </c>
      <c r="K135" s="28">
        <f t="shared" si="10"/>
        <v>2736</v>
      </c>
      <c r="L135" s="27">
        <v>9753.1200000000008</v>
      </c>
      <c r="M135" s="27">
        <v>15072.12</v>
      </c>
      <c r="N135" s="27">
        <v>74927.88</v>
      </c>
    </row>
    <row r="136" spans="1:14" s="10" customFormat="1" ht="64.5" customHeight="1" x14ac:dyDescent="0.25">
      <c r="A136" s="50">
        <v>123</v>
      </c>
      <c r="B136" s="21" t="s">
        <v>25</v>
      </c>
      <c r="C136" s="22" t="s">
        <v>188</v>
      </c>
      <c r="D136" s="22" t="s">
        <v>213</v>
      </c>
      <c r="E136" s="23" t="s">
        <v>19</v>
      </c>
      <c r="F136" s="24" t="s">
        <v>136</v>
      </c>
      <c r="G136" s="51">
        <v>44540</v>
      </c>
      <c r="H136" s="51">
        <v>44722</v>
      </c>
      <c r="I136" s="26">
        <v>90000</v>
      </c>
      <c r="J136" s="27">
        <f t="shared" si="20"/>
        <v>2583</v>
      </c>
      <c r="K136" s="28">
        <f t="shared" si="10"/>
        <v>2736</v>
      </c>
      <c r="L136" s="27">
        <v>9753.1200000000008</v>
      </c>
      <c r="M136" s="27">
        <f t="shared" si="21"/>
        <v>15072.12</v>
      </c>
      <c r="N136" s="27">
        <f t="shared" si="22"/>
        <v>74927.88</v>
      </c>
    </row>
    <row r="137" spans="1:14" s="10" customFormat="1" ht="75" customHeight="1" x14ac:dyDescent="0.25">
      <c r="A137" s="50">
        <v>124</v>
      </c>
      <c r="B137" s="21" t="s">
        <v>34</v>
      </c>
      <c r="C137" s="22" t="s">
        <v>188</v>
      </c>
      <c r="D137" s="22" t="s">
        <v>213</v>
      </c>
      <c r="E137" s="23" t="s">
        <v>19</v>
      </c>
      <c r="F137" s="24" t="s">
        <v>137</v>
      </c>
      <c r="G137" s="51">
        <v>44593</v>
      </c>
      <c r="H137" s="51">
        <v>44774</v>
      </c>
      <c r="I137" s="26">
        <v>40000</v>
      </c>
      <c r="J137" s="27">
        <f t="shared" si="20"/>
        <v>1148</v>
      </c>
      <c r="K137" s="28">
        <f t="shared" si="10"/>
        <v>1216</v>
      </c>
      <c r="L137" s="27">
        <v>442.65</v>
      </c>
      <c r="M137" s="27">
        <f t="shared" si="21"/>
        <v>2806.65</v>
      </c>
      <c r="N137" s="27">
        <f t="shared" si="22"/>
        <v>37193.35</v>
      </c>
    </row>
    <row r="138" spans="1:14" s="10" customFormat="1" ht="72" customHeight="1" x14ac:dyDescent="0.25">
      <c r="A138" s="50">
        <v>125</v>
      </c>
      <c r="B138" s="21" t="s">
        <v>62</v>
      </c>
      <c r="C138" s="22" t="s">
        <v>188</v>
      </c>
      <c r="D138" s="22" t="s">
        <v>213</v>
      </c>
      <c r="E138" s="23" t="s">
        <v>19</v>
      </c>
      <c r="F138" s="24" t="s">
        <v>137</v>
      </c>
      <c r="G138" s="52">
        <v>44483</v>
      </c>
      <c r="H138" s="52">
        <v>44665</v>
      </c>
      <c r="I138" s="26">
        <v>90000</v>
      </c>
      <c r="J138" s="27">
        <f t="shared" si="20"/>
        <v>2583</v>
      </c>
      <c r="K138" s="28">
        <f t="shared" si="10"/>
        <v>2736</v>
      </c>
      <c r="L138" s="27">
        <v>9753.1200000000008</v>
      </c>
      <c r="M138" s="27">
        <f t="shared" si="21"/>
        <v>15072.12</v>
      </c>
      <c r="N138" s="27">
        <f t="shared" si="22"/>
        <v>74927.88</v>
      </c>
    </row>
    <row r="139" spans="1:14" s="10" customFormat="1" ht="54" customHeight="1" x14ac:dyDescent="0.25">
      <c r="A139" s="50">
        <v>126</v>
      </c>
      <c r="B139" s="21" t="s">
        <v>90</v>
      </c>
      <c r="C139" s="22" t="s">
        <v>188</v>
      </c>
      <c r="D139" s="22" t="s">
        <v>213</v>
      </c>
      <c r="E139" s="23" t="s">
        <v>19</v>
      </c>
      <c r="F139" s="24" t="s">
        <v>137</v>
      </c>
      <c r="G139" s="25">
        <v>44593</v>
      </c>
      <c r="H139" s="25">
        <v>44774</v>
      </c>
      <c r="I139" s="28">
        <v>90000</v>
      </c>
      <c r="J139" s="27">
        <f t="shared" si="20"/>
        <v>2583</v>
      </c>
      <c r="K139" s="28">
        <f t="shared" si="10"/>
        <v>2736</v>
      </c>
      <c r="L139" s="27">
        <v>9753.1200000000008</v>
      </c>
      <c r="M139" s="27">
        <f t="shared" si="21"/>
        <v>15072.12</v>
      </c>
      <c r="N139" s="27">
        <f t="shared" si="22"/>
        <v>74927.88</v>
      </c>
    </row>
    <row r="140" spans="1:14" s="10" customFormat="1" ht="66" customHeight="1" x14ac:dyDescent="0.25">
      <c r="A140" s="50">
        <v>127</v>
      </c>
      <c r="B140" s="21" t="s">
        <v>121</v>
      </c>
      <c r="C140" s="22" t="s">
        <v>188</v>
      </c>
      <c r="D140" s="22" t="s">
        <v>213</v>
      </c>
      <c r="E140" s="23" t="s">
        <v>19</v>
      </c>
      <c r="F140" s="24" t="s">
        <v>136</v>
      </c>
      <c r="G140" s="25">
        <v>44593</v>
      </c>
      <c r="H140" s="25">
        <v>44774</v>
      </c>
      <c r="I140" s="28">
        <v>90000</v>
      </c>
      <c r="J140" s="27">
        <f t="shared" si="20"/>
        <v>2583</v>
      </c>
      <c r="K140" s="28">
        <f t="shared" si="10"/>
        <v>2736</v>
      </c>
      <c r="L140" s="27">
        <v>9753.1200000000008</v>
      </c>
      <c r="M140" s="27">
        <f t="shared" si="21"/>
        <v>15072.12</v>
      </c>
      <c r="N140" s="27">
        <f t="shared" si="22"/>
        <v>74927.88</v>
      </c>
    </row>
    <row r="141" spans="1:14" s="10" customFormat="1" ht="57" customHeight="1" x14ac:dyDescent="0.25">
      <c r="A141" s="50">
        <v>128</v>
      </c>
      <c r="B141" s="21" t="s">
        <v>261</v>
      </c>
      <c r="C141" s="22" t="s">
        <v>188</v>
      </c>
      <c r="D141" s="22" t="s">
        <v>213</v>
      </c>
      <c r="E141" s="23" t="s">
        <v>19</v>
      </c>
      <c r="F141" s="24" t="s">
        <v>137</v>
      </c>
      <c r="G141" s="25">
        <v>44593</v>
      </c>
      <c r="H141" s="25">
        <v>44743</v>
      </c>
      <c r="I141" s="28">
        <v>90000</v>
      </c>
      <c r="J141" s="27">
        <f t="shared" si="20"/>
        <v>2583</v>
      </c>
      <c r="K141" s="28">
        <f t="shared" si="10"/>
        <v>2736</v>
      </c>
      <c r="L141" s="27">
        <v>9753.1200000000008</v>
      </c>
      <c r="M141" s="27">
        <f t="shared" si="21"/>
        <v>15072.12</v>
      </c>
      <c r="N141" s="27">
        <f t="shared" si="22"/>
        <v>74927.88</v>
      </c>
    </row>
    <row r="142" spans="1:14" s="10" customFormat="1" ht="78.75" customHeight="1" x14ac:dyDescent="0.25">
      <c r="A142" s="50">
        <v>129</v>
      </c>
      <c r="B142" s="21" t="s">
        <v>144</v>
      </c>
      <c r="C142" s="22" t="s">
        <v>188</v>
      </c>
      <c r="D142" s="22" t="s">
        <v>239</v>
      </c>
      <c r="E142" s="23" t="s">
        <v>19</v>
      </c>
      <c r="F142" s="24" t="s">
        <v>137</v>
      </c>
      <c r="G142" s="25">
        <v>44454</v>
      </c>
      <c r="H142" s="25">
        <v>44696</v>
      </c>
      <c r="I142" s="28">
        <v>90000</v>
      </c>
      <c r="J142" s="27">
        <v>2583</v>
      </c>
      <c r="K142" s="28">
        <f t="shared" si="10"/>
        <v>2736</v>
      </c>
      <c r="L142" s="27">
        <v>9753.1200000000008</v>
      </c>
      <c r="M142" s="27">
        <f t="shared" si="21"/>
        <v>15072.12</v>
      </c>
      <c r="N142" s="27">
        <f t="shared" si="22"/>
        <v>74927.88</v>
      </c>
    </row>
    <row r="143" spans="1:14" s="10" customFormat="1" ht="63" customHeight="1" x14ac:dyDescent="0.25">
      <c r="A143" s="50">
        <v>130</v>
      </c>
      <c r="B143" s="21" t="s">
        <v>145</v>
      </c>
      <c r="C143" s="22" t="s">
        <v>188</v>
      </c>
      <c r="D143" s="22" t="s">
        <v>213</v>
      </c>
      <c r="E143" s="23" t="s">
        <v>19</v>
      </c>
      <c r="F143" s="24" t="s">
        <v>137</v>
      </c>
      <c r="G143" s="25">
        <v>44454</v>
      </c>
      <c r="H143" s="25">
        <v>44696</v>
      </c>
      <c r="I143" s="28">
        <v>90000</v>
      </c>
      <c r="J143" s="27">
        <f t="shared" ref="J143:J182" si="25">+I143*2.87%</f>
        <v>2583</v>
      </c>
      <c r="K143" s="28">
        <f t="shared" si="10"/>
        <v>2736</v>
      </c>
      <c r="L143" s="27">
        <v>9753.1200000000008</v>
      </c>
      <c r="M143" s="27">
        <f t="shared" si="21"/>
        <v>15072.12</v>
      </c>
      <c r="N143" s="27">
        <f t="shared" si="22"/>
        <v>74927.88</v>
      </c>
    </row>
    <row r="144" spans="1:14" s="10" customFormat="1" ht="63" customHeight="1" x14ac:dyDescent="0.25">
      <c r="A144" s="50">
        <v>131</v>
      </c>
      <c r="B144" s="21" t="s">
        <v>153</v>
      </c>
      <c r="C144" s="22" t="s">
        <v>188</v>
      </c>
      <c r="D144" s="22" t="s">
        <v>213</v>
      </c>
      <c r="E144" s="23" t="s">
        <v>19</v>
      </c>
      <c r="F144" s="24" t="s">
        <v>137</v>
      </c>
      <c r="G144" s="25">
        <v>44562</v>
      </c>
      <c r="H144" s="25">
        <v>44743</v>
      </c>
      <c r="I144" s="28">
        <v>55000</v>
      </c>
      <c r="J144" s="54">
        <f t="shared" si="25"/>
        <v>1578.5</v>
      </c>
      <c r="K144" s="28">
        <f t="shared" si="10"/>
        <v>1672</v>
      </c>
      <c r="L144" s="27">
        <v>2559.6799999999998</v>
      </c>
      <c r="M144" s="27">
        <f t="shared" si="21"/>
        <v>5810.18</v>
      </c>
      <c r="N144" s="27">
        <f t="shared" si="22"/>
        <v>49189.82</v>
      </c>
    </row>
    <row r="145" spans="1:14" s="10" customFormat="1" ht="64.5" customHeight="1" x14ac:dyDescent="0.25">
      <c r="A145" s="50">
        <v>132</v>
      </c>
      <c r="B145" s="21" t="s">
        <v>210</v>
      </c>
      <c r="C145" s="22" t="s">
        <v>188</v>
      </c>
      <c r="D145" s="22" t="s">
        <v>213</v>
      </c>
      <c r="E145" s="23" t="s">
        <v>19</v>
      </c>
      <c r="F145" s="24" t="s">
        <v>137</v>
      </c>
      <c r="G145" s="25">
        <v>44562</v>
      </c>
      <c r="H145" s="25">
        <v>44743</v>
      </c>
      <c r="I145" s="28">
        <v>55000</v>
      </c>
      <c r="J145" s="54">
        <f t="shared" si="25"/>
        <v>1578.5</v>
      </c>
      <c r="K145" s="28">
        <f t="shared" si="10"/>
        <v>1672</v>
      </c>
      <c r="L145" s="27">
        <v>2559.6799999999998</v>
      </c>
      <c r="M145" s="27">
        <f t="shared" si="21"/>
        <v>5810.18</v>
      </c>
      <c r="N145" s="27">
        <f t="shared" si="22"/>
        <v>49189.82</v>
      </c>
    </row>
    <row r="146" spans="1:14" s="10" customFormat="1" ht="58.5" customHeight="1" x14ac:dyDescent="0.25">
      <c r="A146" s="50">
        <v>133</v>
      </c>
      <c r="B146" s="21" t="s">
        <v>266</v>
      </c>
      <c r="C146" s="22" t="s">
        <v>188</v>
      </c>
      <c r="D146" s="22" t="s">
        <v>213</v>
      </c>
      <c r="E146" s="23" t="s">
        <v>19</v>
      </c>
      <c r="F146" s="24" t="s">
        <v>137</v>
      </c>
      <c r="G146" s="25">
        <v>44593</v>
      </c>
      <c r="H146" s="25">
        <v>44743</v>
      </c>
      <c r="I146" s="28">
        <v>90000</v>
      </c>
      <c r="J146" s="54">
        <f t="shared" si="25"/>
        <v>2583</v>
      </c>
      <c r="K146" s="28">
        <f t="shared" si="10"/>
        <v>2736</v>
      </c>
      <c r="L146" s="27">
        <v>9753.1200000000008</v>
      </c>
      <c r="M146" s="27">
        <f t="shared" si="21"/>
        <v>15072.12</v>
      </c>
      <c r="N146" s="27">
        <f t="shared" si="22"/>
        <v>74927.88</v>
      </c>
    </row>
    <row r="147" spans="1:14" s="10" customFormat="1" ht="55.5" customHeight="1" x14ac:dyDescent="0.25">
      <c r="A147" s="50">
        <v>134</v>
      </c>
      <c r="B147" s="21" t="s">
        <v>268</v>
      </c>
      <c r="C147" s="22" t="s">
        <v>188</v>
      </c>
      <c r="D147" s="22" t="s">
        <v>213</v>
      </c>
      <c r="E147" s="23" t="s">
        <v>19</v>
      </c>
      <c r="F147" s="24" t="s">
        <v>136</v>
      </c>
      <c r="G147" s="25">
        <v>44593</v>
      </c>
      <c r="H147" s="25">
        <v>44743</v>
      </c>
      <c r="I147" s="28">
        <v>70000</v>
      </c>
      <c r="J147" s="54">
        <f t="shared" si="25"/>
        <v>2009</v>
      </c>
      <c r="K147" s="28">
        <f t="shared" si="10"/>
        <v>2128</v>
      </c>
      <c r="L147" s="27">
        <v>5368.48</v>
      </c>
      <c r="M147" s="27">
        <f t="shared" si="21"/>
        <v>9505.48</v>
      </c>
      <c r="N147" s="27">
        <f t="shared" si="22"/>
        <v>60494.520000000004</v>
      </c>
    </row>
    <row r="148" spans="1:14" s="10" customFormat="1" ht="58.5" customHeight="1" x14ac:dyDescent="0.25">
      <c r="A148" s="50">
        <v>135</v>
      </c>
      <c r="B148" s="21" t="s">
        <v>142</v>
      </c>
      <c r="C148" s="22" t="s">
        <v>188</v>
      </c>
      <c r="D148" s="21" t="s">
        <v>149</v>
      </c>
      <c r="E148" s="23" t="s">
        <v>19</v>
      </c>
      <c r="F148" s="24" t="s">
        <v>137</v>
      </c>
      <c r="G148" s="25">
        <v>44454</v>
      </c>
      <c r="H148" s="25">
        <v>44696</v>
      </c>
      <c r="I148" s="28">
        <v>35000</v>
      </c>
      <c r="J148" s="27">
        <f t="shared" si="25"/>
        <v>1004.5</v>
      </c>
      <c r="K148" s="28">
        <f t="shared" si="10"/>
        <v>1064</v>
      </c>
      <c r="L148" s="27">
        <v>0</v>
      </c>
      <c r="M148" s="27">
        <f t="shared" si="21"/>
        <v>2068.5</v>
      </c>
      <c r="N148" s="27">
        <f t="shared" si="22"/>
        <v>32931.5</v>
      </c>
    </row>
    <row r="149" spans="1:14" s="10" customFormat="1" ht="60" customHeight="1" x14ac:dyDescent="0.25">
      <c r="A149" s="50">
        <v>136</v>
      </c>
      <c r="B149" s="21" t="s">
        <v>260</v>
      </c>
      <c r="C149" s="22" t="s">
        <v>188</v>
      </c>
      <c r="D149" s="22" t="s">
        <v>129</v>
      </c>
      <c r="E149" s="23" t="s">
        <v>19</v>
      </c>
      <c r="F149" s="57" t="s">
        <v>136</v>
      </c>
      <c r="G149" s="25">
        <v>44593</v>
      </c>
      <c r="H149" s="25">
        <v>44743</v>
      </c>
      <c r="I149" s="28">
        <v>40000</v>
      </c>
      <c r="J149" s="27">
        <f t="shared" si="25"/>
        <v>1148</v>
      </c>
      <c r="K149" s="28">
        <f t="shared" si="10"/>
        <v>1216</v>
      </c>
      <c r="L149" s="27">
        <v>442.65</v>
      </c>
      <c r="M149" s="27">
        <f t="shared" si="21"/>
        <v>2806.65</v>
      </c>
      <c r="N149" s="27">
        <f t="shared" si="22"/>
        <v>37193.35</v>
      </c>
    </row>
    <row r="150" spans="1:14" s="10" customFormat="1" ht="64.5" customHeight="1" x14ac:dyDescent="0.25">
      <c r="A150" s="50">
        <v>137</v>
      </c>
      <c r="B150" s="21" t="s">
        <v>265</v>
      </c>
      <c r="C150" s="22" t="s">
        <v>188</v>
      </c>
      <c r="D150" s="22" t="s">
        <v>129</v>
      </c>
      <c r="E150" s="23" t="s">
        <v>19</v>
      </c>
      <c r="F150" s="57" t="s">
        <v>137</v>
      </c>
      <c r="G150" s="25">
        <v>44593</v>
      </c>
      <c r="H150" s="25">
        <v>44743</v>
      </c>
      <c r="I150" s="28">
        <v>40000</v>
      </c>
      <c r="J150" s="27">
        <f t="shared" si="25"/>
        <v>1148</v>
      </c>
      <c r="K150" s="28">
        <f t="shared" si="10"/>
        <v>1216</v>
      </c>
      <c r="L150" s="27">
        <v>442.65</v>
      </c>
      <c r="M150" s="27">
        <f t="shared" si="21"/>
        <v>2806.65</v>
      </c>
      <c r="N150" s="27">
        <f t="shared" si="22"/>
        <v>37193.35</v>
      </c>
    </row>
    <row r="151" spans="1:14" s="10" customFormat="1" ht="66" customHeight="1" x14ac:dyDescent="0.25">
      <c r="A151" s="50">
        <v>138</v>
      </c>
      <c r="B151" s="21" t="s">
        <v>267</v>
      </c>
      <c r="C151" s="22" t="s">
        <v>188</v>
      </c>
      <c r="D151" s="22" t="s">
        <v>129</v>
      </c>
      <c r="E151" s="23" t="s">
        <v>19</v>
      </c>
      <c r="F151" s="57" t="s">
        <v>137</v>
      </c>
      <c r="G151" s="25">
        <v>44593</v>
      </c>
      <c r="H151" s="25">
        <v>44743</v>
      </c>
      <c r="I151" s="28">
        <v>40000</v>
      </c>
      <c r="J151" s="27">
        <f t="shared" si="25"/>
        <v>1148</v>
      </c>
      <c r="K151" s="28">
        <f t="shared" si="10"/>
        <v>1216</v>
      </c>
      <c r="L151" s="27">
        <v>442.65</v>
      </c>
      <c r="M151" s="27">
        <f t="shared" si="21"/>
        <v>2806.65</v>
      </c>
      <c r="N151" s="27">
        <f t="shared" si="22"/>
        <v>37193.35</v>
      </c>
    </row>
    <row r="152" spans="1:14" s="9" customFormat="1" ht="60" customHeight="1" x14ac:dyDescent="0.25">
      <c r="A152" s="50">
        <v>139</v>
      </c>
      <c r="B152" s="21" t="s">
        <v>20</v>
      </c>
      <c r="C152" s="22" t="s">
        <v>188</v>
      </c>
      <c r="D152" s="22" t="s">
        <v>129</v>
      </c>
      <c r="E152" s="23" t="s">
        <v>19</v>
      </c>
      <c r="F152" s="57" t="s">
        <v>136</v>
      </c>
      <c r="G152" s="51">
        <v>44593</v>
      </c>
      <c r="H152" s="51">
        <v>44774</v>
      </c>
      <c r="I152" s="26">
        <v>26250</v>
      </c>
      <c r="J152" s="27">
        <f t="shared" si="25"/>
        <v>753.375</v>
      </c>
      <c r="K152" s="28">
        <f t="shared" si="10"/>
        <v>798</v>
      </c>
      <c r="L152" s="27">
        <v>0</v>
      </c>
      <c r="M152" s="27">
        <f t="shared" si="21"/>
        <v>1551.375</v>
      </c>
      <c r="N152" s="27">
        <f t="shared" si="22"/>
        <v>24698.625</v>
      </c>
    </row>
    <row r="153" spans="1:14" s="10" customFormat="1" ht="73.5" customHeight="1" x14ac:dyDescent="0.25">
      <c r="A153" s="50">
        <v>140</v>
      </c>
      <c r="B153" s="21" t="s">
        <v>29</v>
      </c>
      <c r="C153" s="22" t="s">
        <v>188</v>
      </c>
      <c r="D153" s="22" t="s">
        <v>129</v>
      </c>
      <c r="E153" s="23" t="s">
        <v>19</v>
      </c>
      <c r="F153" s="24" t="s">
        <v>137</v>
      </c>
      <c r="G153" s="52">
        <v>44470</v>
      </c>
      <c r="H153" s="52">
        <v>44652</v>
      </c>
      <c r="I153" s="26">
        <v>25000</v>
      </c>
      <c r="J153" s="27">
        <f t="shared" si="25"/>
        <v>717.5</v>
      </c>
      <c r="K153" s="28">
        <f t="shared" si="10"/>
        <v>760</v>
      </c>
      <c r="L153" s="27">
        <v>0</v>
      </c>
      <c r="M153" s="27">
        <f t="shared" si="21"/>
        <v>1477.5</v>
      </c>
      <c r="N153" s="27">
        <f t="shared" si="22"/>
        <v>23522.5</v>
      </c>
    </row>
    <row r="154" spans="1:14" s="10" customFormat="1" ht="63" customHeight="1" x14ac:dyDescent="0.25">
      <c r="A154" s="50">
        <v>141</v>
      </c>
      <c r="B154" s="21" t="s">
        <v>155</v>
      </c>
      <c r="C154" s="22" t="s">
        <v>188</v>
      </c>
      <c r="D154" s="22" t="s">
        <v>129</v>
      </c>
      <c r="E154" s="23" t="s">
        <v>19</v>
      </c>
      <c r="F154" s="24" t="s">
        <v>137</v>
      </c>
      <c r="G154" s="25">
        <v>44511</v>
      </c>
      <c r="H154" s="25">
        <v>44692</v>
      </c>
      <c r="I154" s="28">
        <v>40000</v>
      </c>
      <c r="J154" s="27">
        <f t="shared" si="25"/>
        <v>1148</v>
      </c>
      <c r="K154" s="28">
        <f t="shared" si="10"/>
        <v>1216</v>
      </c>
      <c r="L154" s="27">
        <v>442.65</v>
      </c>
      <c r="M154" s="27">
        <f t="shared" si="21"/>
        <v>2806.65</v>
      </c>
      <c r="N154" s="27">
        <f t="shared" si="22"/>
        <v>37193.35</v>
      </c>
    </row>
    <row r="155" spans="1:14" s="10" customFormat="1" ht="52.5" customHeight="1" x14ac:dyDescent="0.25">
      <c r="A155" s="50">
        <v>142</v>
      </c>
      <c r="B155" s="21" t="s">
        <v>117</v>
      </c>
      <c r="C155" s="22" t="s">
        <v>188</v>
      </c>
      <c r="D155" s="22" t="s">
        <v>129</v>
      </c>
      <c r="E155" s="23" t="s">
        <v>19</v>
      </c>
      <c r="F155" s="24" t="s">
        <v>137</v>
      </c>
      <c r="G155" s="25">
        <v>44593</v>
      </c>
      <c r="H155" s="25">
        <v>44774</v>
      </c>
      <c r="I155" s="28">
        <v>40000</v>
      </c>
      <c r="J155" s="27">
        <f t="shared" si="25"/>
        <v>1148</v>
      </c>
      <c r="K155" s="28">
        <f t="shared" si="10"/>
        <v>1216</v>
      </c>
      <c r="L155" s="27">
        <v>442.65</v>
      </c>
      <c r="M155" s="27">
        <f t="shared" si="21"/>
        <v>2806.65</v>
      </c>
      <c r="N155" s="27">
        <f t="shared" si="22"/>
        <v>37193.35</v>
      </c>
    </row>
    <row r="156" spans="1:14" s="10" customFormat="1" ht="63" customHeight="1" x14ac:dyDescent="0.25">
      <c r="A156" s="50">
        <v>143</v>
      </c>
      <c r="B156" s="21" t="s">
        <v>118</v>
      </c>
      <c r="C156" s="22" t="s">
        <v>188</v>
      </c>
      <c r="D156" s="22" t="s">
        <v>129</v>
      </c>
      <c r="E156" s="23" t="s">
        <v>19</v>
      </c>
      <c r="F156" s="24" t="s">
        <v>137</v>
      </c>
      <c r="G156" s="25">
        <v>44593</v>
      </c>
      <c r="H156" s="25">
        <v>44774</v>
      </c>
      <c r="I156" s="28">
        <v>35000</v>
      </c>
      <c r="J156" s="27">
        <f t="shared" si="25"/>
        <v>1004.5</v>
      </c>
      <c r="K156" s="28">
        <f t="shared" si="10"/>
        <v>1064</v>
      </c>
      <c r="L156" s="27">
        <v>0</v>
      </c>
      <c r="M156" s="27">
        <f t="shared" si="21"/>
        <v>2068.5</v>
      </c>
      <c r="N156" s="27">
        <f t="shared" si="22"/>
        <v>32931.5</v>
      </c>
    </row>
    <row r="157" spans="1:14" s="10" customFormat="1" ht="73.5" customHeight="1" x14ac:dyDescent="0.25">
      <c r="A157" s="50">
        <v>144</v>
      </c>
      <c r="B157" s="21" t="s">
        <v>120</v>
      </c>
      <c r="C157" s="22" t="s">
        <v>188</v>
      </c>
      <c r="D157" s="22" t="s">
        <v>129</v>
      </c>
      <c r="E157" s="23" t="s">
        <v>19</v>
      </c>
      <c r="F157" s="24" t="s">
        <v>137</v>
      </c>
      <c r="G157" s="25">
        <v>44593</v>
      </c>
      <c r="H157" s="25">
        <v>44774</v>
      </c>
      <c r="I157" s="28">
        <v>40000</v>
      </c>
      <c r="J157" s="27">
        <f t="shared" si="25"/>
        <v>1148</v>
      </c>
      <c r="K157" s="28">
        <f t="shared" si="10"/>
        <v>1216</v>
      </c>
      <c r="L157" s="27">
        <v>442.65</v>
      </c>
      <c r="M157" s="27">
        <f t="shared" si="21"/>
        <v>2806.65</v>
      </c>
      <c r="N157" s="27">
        <f t="shared" si="22"/>
        <v>37193.35</v>
      </c>
    </row>
    <row r="158" spans="1:14" s="10" customFormat="1" ht="70.5" customHeight="1" x14ac:dyDescent="0.25">
      <c r="A158" s="50">
        <v>145</v>
      </c>
      <c r="B158" s="21" t="s">
        <v>42</v>
      </c>
      <c r="C158" s="22" t="s">
        <v>201</v>
      </c>
      <c r="D158" s="22" t="s">
        <v>187</v>
      </c>
      <c r="E158" s="23" t="s">
        <v>19</v>
      </c>
      <c r="F158" s="24" t="s">
        <v>137</v>
      </c>
      <c r="G158" s="52">
        <v>44652</v>
      </c>
      <c r="H158" s="52">
        <v>44835</v>
      </c>
      <c r="I158" s="26">
        <v>120000</v>
      </c>
      <c r="J158" s="27">
        <f t="shared" si="25"/>
        <v>3444</v>
      </c>
      <c r="K158" s="28">
        <f t="shared" si="10"/>
        <v>3648</v>
      </c>
      <c r="L158" s="27">
        <v>16809.87</v>
      </c>
      <c r="M158" s="27">
        <f t="shared" si="21"/>
        <v>23901.87</v>
      </c>
      <c r="N158" s="27">
        <f t="shared" si="22"/>
        <v>96098.13</v>
      </c>
    </row>
    <row r="159" spans="1:14" s="10" customFormat="1" ht="70.5" customHeight="1" x14ac:dyDescent="0.25">
      <c r="A159" s="50">
        <v>146</v>
      </c>
      <c r="B159" s="21" t="s">
        <v>84</v>
      </c>
      <c r="C159" s="22" t="s">
        <v>201</v>
      </c>
      <c r="D159" s="22" t="s">
        <v>238</v>
      </c>
      <c r="E159" s="23" t="s">
        <v>19</v>
      </c>
      <c r="F159" s="24" t="s">
        <v>137</v>
      </c>
      <c r="G159" s="25">
        <v>44531</v>
      </c>
      <c r="H159" s="25">
        <v>44713</v>
      </c>
      <c r="I159" s="28">
        <v>55000</v>
      </c>
      <c r="J159" s="27">
        <f t="shared" si="25"/>
        <v>1578.5</v>
      </c>
      <c r="K159" s="28">
        <f t="shared" si="10"/>
        <v>1672</v>
      </c>
      <c r="L159" s="27">
        <v>2559.6799999999998</v>
      </c>
      <c r="M159" s="27">
        <f t="shared" si="21"/>
        <v>5810.18</v>
      </c>
      <c r="N159" s="27">
        <f t="shared" si="22"/>
        <v>49189.82</v>
      </c>
    </row>
    <row r="160" spans="1:14" s="10" customFormat="1" ht="75" customHeight="1" x14ac:dyDescent="0.25">
      <c r="A160" s="50">
        <v>147</v>
      </c>
      <c r="B160" s="21" t="s">
        <v>92</v>
      </c>
      <c r="C160" s="22" t="s">
        <v>201</v>
      </c>
      <c r="D160" s="22" t="s">
        <v>52</v>
      </c>
      <c r="E160" s="23" t="s">
        <v>19</v>
      </c>
      <c r="F160" s="24" t="s">
        <v>137</v>
      </c>
      <c r="G160" s="25">
        <v>44593</v>
      </c>
      <c r="H160" s="25">
        <v>44774</v>
      </c>
      <c r="I160" s="28">
        <v>70000</v>
      </c>
      <c r="J160" s="27">
        <f t="shared" si="25"/>
        <v>2009</v>
      </c>
      <c r="K160" s="28">
        <f t="shared" si="10"/>
        <v>2128</v>
      </c>
      <c r="L160" s="27">
        <v>5368.48</v>
      </c>
      <c r="M160" s="27">
        <f t="shared" si="21"/>
        <v>9505.48</v>
      </c>
      <c r="N160" s="27">
        <f t="shared" si="22"/>
        <v>60494.520000000004</v>
      </c>
    </row>
    <row r="161" spans="1:14" s="10" customFormat="1" ht="67.5" customHeight="1" x14ac:dyDescent="0.25">
      <c r="A161" s="50">
        <v>148</v>
      </c>
      <c r="B161" s="21" t="s">
        <v>157</v>
      </c>
      <c r="C161" s="22" t="s">
        <v>201</v>
      </c>
      <c r="D161" s="22" t="s">
        <v>52</v>
      </c>
      <c r="E161" s="23" t="s">
        <v>19</v>
      </c>
      <c r="F161" s="24" t="s">
        <v>137</v>
      </c>
      <c r="G161" s="25">
        <v>44511</v>
      </c>
      <c r="H161" s="25">
        <v>44692</v>
      </c>
      <c r="I161" s="28">
        <v>60000</v>
      </c>
      <c r="J161" s="27">
        <f t="shared" si="25"/>
        <v>1722</v>
      </c>
      <c r="K161" s="28">
        <f t="shared" si="10"/>
        <v>1824</v>
      </c>
      <c r="L161" s="27">
        <v>3486.68</v>
      </c>
      <c r="M161" s="27">
        <f t="shared" si="21"/>
        <v>7032.68</v>
      </c>
      <c r="N161" s="27">
        <f t="shared" si="22"/>
        <v>52967.32</v>
      </c>
    </row>
    <row r="162" spans="1:14" s="10" customFormat="1" ht="70.5" customHeight="1" x14ac:dyDescent="0.25">
      <c r="A162" s="50">
        <v>149</v>
      </c>
      <c r="B162" s="21" t="s">
        <v>158</v>
      </c>
      <c r="C162" s="22" t="s">
        <v>201</v>
      </c>
      <c r="D162" s="22" t="s">
        <v>52</v>
      </c>
      <c r="E162" s="23" t="s">
        <v>19</v>
      </c>
      <c r="F162" s="24" t="s">
        <v>137</v>
      </c>
      <c r="G162" s="25">
        <v>44511</v>
      </c>
      <c r="H162" s="25">
        <v>44692</v>
      </c>
      <c r="I162" s="28">
        <v>60000</v>
      </c>
      <c r="J162" s="27">
        <f t="shared" si="25"/>
        <v>1722</v>
      </c>
      <c r="K162" s="28">
        <f t="shared" si="10"/>
        <v>1824</v>
      </c>
      <c r="L162" s="27">
        <v>3486.68</v>
      </c>
      <c r="M162" s="27">
        <f t="shared" si="21"/>
        <v>7032.68</v>
      </c>
      <c r="N162" s="27">
        <f t="shared" si="22"/>
        <v>52967.32</v>
      </c>
    </row>
    <row r="163" spans="1:14" s="10" customFormat="1" ht="67.5" customHeight="1" x14ac:dyDescent="0.25">
      <c r="A163" s="50">
        <v>150</v>
      </c>
      <c r="B163" s="21" t="s">
        <v>119</v>
      </c>
      <c r="C163" s="22" t="s">
        <v>201</v>
      </c>
      <c r="D163" s="22" t="s">
        <v>129</v>
      </c>
      <c r="E163" s="23" t="s">
        <v>19</v>
      </c>
      <c r="F163" s="24" t="s">
        <v>137</v>
      </c>
      <c r="G163" s="25">
        <v>44593</v>
      </c>
      <c r="H163" s="25">
        <v>44774</v>
      </c>
      <c r="I163" s="28">
        <v>40000</v>
      </c>
      <c r="J163" s="27">
        <f t="shared" si="25"/>
        <v>1148</v>
      </c>
      <c r="K163" s="28">
        <f t="shared" ref="K163:K168" si="26">+I163*3.04%</f>
        <v>1216</v>
      </c>
      <c r="L163" s="27">
        <v>442.65</v>
      </c>
      <c r="M163" s="27">
        <f t="shared" si="21"/>
        <v>2806.65</v>
      </c>
      <c r="N163" s="27">
        <f t="shared" si="22"/>
        <v>37193.35</v>
      </c>
    </row>
    <row r="164" spans="1:14" s="10" customFormat="1" ht="70.5" customHeight="1" x14ac:dyDescent="0.25">
      <c r="A164" s="50">
        <v>151</v>
      </c>
      <c r="B164" s="21" t="s">
        <v>156</v>
      </c>
      <c r="C164" s="22" t="s">
        <v>201</v>
      </c>
      <c r="D164" s="22" t="s">
        <v>129</v>
      </c>
      <c r="E164" s="23" t="s">
        <v>19</v>
      </c>
      <c r="F164" s="24" t="s">
        <v>137</v>
      </c>
      <c r="G164" s="25">
        <v>44511</v>
      </c>
      <c r="H164" s="25">
        <v>44723</v>
      </c>
      <c r="I164" s="28">
        <v>40000</v>
      </c>
      <c r="J164" s="27">
        <f t="shared" si="25"/>
        <v>1148</v>
      </c>
      <c r="K164" s="28">
        <f t="shared" si="26"/>
        <v>1216</v>
      </c>
      <c r="L164" s="27">
        <v>442.65</v>
      </c>
      <c r="M164" s="27">
        <f t="shared" si="21"/>
        <v>2806.65</v>
      </c>
      <c r="N164" s="27">
        <f t="shared" si="22"/>
        <v>37193.35</v>
      </c>
    </row>
    <row r="165" spans="1:14" s="10" customFormat="1" ht="60" customHeight="1" x14ac:dyDescent="0.25">
      <c r="A165" s="50">
        <v>152</v>
      </c>
      <c r="B165" s="21" t="s">
        <v>143</v>
      </c>
      <c r="C165" s="22" t="s">
        <v>201</v>
      </c>
      <c r="D165" s="21" t="s">
        <v>129</v>
      </c>
      <c r="E165" s="23" t="s">
        <v>19</v>
      </c>
      <c r="F165" s="24" t="s">
        <v>137</v>
      </c>
      <c r="G165" s="25">
        <v>44454</v>
      </c>
      <c r="H165" s="25">
        <v>44696</v>
      </c>
      <c r="I165" s="28">
        <v>40000</v>
      </c>
      <c r="J165" s="27">
        <f t="shared" si="25"/>
        <v>1148</v>
      </c>
      <c r="K165" s="28">
        <f t="shared" si="26"/>
        <v>1216</v>
      </c>
      <c r="L165" s="27">
        <v>442.65</v>
      </c>
      <c r="M165" s="27">
        <f t="shared" si="21"/>
        <v>2806.65</v>
      </c>
      <c r="N165" s="27">
        <f t="shared" si="22"/>
        <v>37193.35</v>
      </c>
    </row>
    <row r="166" spans="1:14" s="10" customFormat="1" ht="60" customHeight="1" x14ac:dyDescent="0.25">
      <c r="A166" s="50">
        <v>153</v>
      </c>
      <c r="B166" s="21" t="s">
        <v>218</v>
      </c>
      <c r="C166" s="21" t="s">
        <v>201</v>
      </c>
      <c r="D166" s="22" t="s">
        <v>129</v>
      </c>
      <c r="E166" s="23" t="s">
        <v>19</v>
      </c>
      <c r="F166" s="24" t="s">
        <v>137</v>
      </c>
      <c r="G166" s="25">
        <v>44531</v>
      </c>
      <c r="H166" s="25">
        <v>44713</v>
      </c>
      <c r="I166" s="28">
        <v>18666.669999999998</v>
      </c>
      <c r="J166" s="27">
        <f t="shared" si="25"/>
        <v>535.733429</v>
      </c>
      <c r="K166" s="28">
        <f t="shared" si="26"/>
        <v>567.466768</v>
      </c>
      <c r="L166" s="27">
        <v>0</v>
      </c>
      <c r="M166" s="27">
        <f t="shared" si="21"/>
        <v>1103.2001970000001</v>
      </c>
      <c r="N166" s="27">
        <f t="shared" si="22"/>
        <v>17563.469803</v>
      </c>
    </row>
    <row r="167" spans="1:14" s="10" customFormat="1" ht="52.5" customHeight="1" x14ac:dyDescent="0.25">
      <c r="A167" s="50">
        <v>154</v>
      </c>
      <c r="B167" s="21" t="s">
        <v>77</v>
      </c>
      <c r="C167" s="22" t="s">
        <v>201</v>
      </c>
      <c r="D167" s="22" t="s">
        <v>171</v>
      </c>
      <c r="E167" s="23" t="s">
        <v>19</v>
      </c>
      <c r="F167" s="24" t="s">
        <v>137</v>
      </c>
      <c r="G167" s="25">
        <v>44551</v>
      </c>
      <c r="H167" s="25">
        <v>44733</v>
      </c>
      <c r="I167" s="28">
        <v>45000</v>
      </c>
      <c r="J167" s="27">
        <f t="shared" si="25"/>
        <v>1291.5</v>
      </c>
      <c r="K167" s="28">
        <f t="shared" si="26"/>
        <v>1368</v>
      </c>
      <c r="L167" s="27">
        <v>1148.33</v>
      </c>
      <c r="M167" s="27">
        <f t="shared" si="21"/>
        <v>3807.83</v>
      </c>
      <c r="N167" s="27">
        <f t="shared" si="22"/>
        <v>41192.17</v>
      </c>
    </row>
    <row r="168" spans="1:14" s="9" customFormat="1" ht="52.5" customHeight="1" x14ac:dyDescent="0.25">
      <c r="A168" s="50">
        <v>155</v>
      </c>
      <c r="B168" s="21" t="s">
        <v>21</v>
      </c>
      <c r="C168" s="22" t="s">
        <v>201</v>
      </c>
      <c r="D168" s="22" t="s">
        <v>129</v>
      </c>
      <c r="E168" s="23" t="s">
        <v>19</v>
      </c>
      <c r="F168" s="57" t="s">
        <v>137</v>
      </c>
      <c r="G168" s="51">
        <v>44593</v>
      </c>
      <c r="H168" s="51">
        <v>44774</v>
      </c>
      <c r="I168" s="26">
        <v>40000</v>
      </c>
      <c r="J168" s="27">
        <f t="shared" si="25"/>
        <v>1148</v>
      </c>
      <c r="K168" s="28">
        <f t="shared" si="26"/>
        <v>1216</v>
      </c>
      <c r="L168" s="27">
        <v>442.65</v>
      </c>
      <c r="M168" s="27">
        <f t="shared" si="21"/>
        <v>2806.65</v>
      </c>
      <c r="N168" s="27">
        <f t="shared" si="22"/>
        <v>37193.35</v>
      </c>
    </row>
    <row r="169" spans="1:14" s="9" customFormat="1" ht="52.5" customHeight="1" x14ac:dyDescent="0.25">
      <c r="A169" s="50">
        <v>156</v>
      </c>
      <c r="B169" s="21" t="s">
        <v>243</v>
      </c>
      <c r="C169" s="22" t="s">
        <v>201</v>
      </c>
      <c r="D169" s="22" t="s">
        <v>129</v>
      </c>
      <c r="E169" s="23" t="s">
        <v>19</v>
      </c>
      <c r="F169" s="57" t="s">
        <v>137</v>
      </c>
      <c r="G169" s="51">
        <v>44621</v>
      </c>
      <c r="H169" s="51">
        <v>44774</v>
      </c>
      <c r="I169" s="26">
        <v>40000</v>
      </c>
      <c r="J169" s="27">
        <f t="shared" ref="J169" si="27">+I169*2.87%</f>
        <v>1148</v>
      </c>
      <c r="K169" s="28">
        <f t="shared" ref="K169" si="28">+I169*3.04%</f>
        <v>1216</v>
      </c>
      <c r="L169" s="27">
        <v>442.65</v>
      </c>
      <c r="M169" s="27">
        <f t="shared" ref="M169" si="29">SUM(J169:L169)</f>
        <v>2806.65</v>
      </c>
      <c r="N169" s="27">
        <f t="shared" ref="N169" si="30">I169-M169</f>
        <v>37193.35</v>
      </c>
    </row>
    <row r="170" spans="1:14" s="9" customFormat="1" ht="52.5" customHeight="1" x14ac:dyDescent="0.25">
      <c r="A170" s="50">
        <v>157</v>
      </c>
      <c r="B170" s="21" t="s">
        <v>244</v>
      </c>
      <c r="C170" s="22" t="s">
        <v>201</v>
      </c>
      <c r="D170" s="22" t="s">
        <v>129</v>
      </c>
      <c r="E170" s="23" t="s">
        <v>19</v>
      </c>
      <c r="F170" s="57" t="s">
        <v>137</v>
      </c>
      <c r="G170" s="51">
        <v>44621</v>
      </c>
      <c r="H170" s="51">
        <v>44774</v>
      </c>
      <c r="I170" s="26">
        <v>40000</v>
      </c>
      <c r="J170" s="27">
        <v>1148</v>
      </c>
      <c r="K170" s="28">
        <v>1216</v>
      </c>
      <c r="L170" s="27">
        <v>442.65</v>
      </c>
      <c r="M170" s="27">
        <v>2806.65</v>
      </c>
      <c r="N170" s="27">
        <v>37193.35</v>
      </c>
    </row>
    <row r="171" spans="1:14" s="10" customFormat="1" ht="52.5" customHeight="1" x14ac:dyDescent="0.25">
      <c r="A171" s="50">
        <v>158</v>
      </c>
      <c r="B171" s="21" t="s">
        <v>183</v>
      </c>
      <c r="C171" s="22" t="s">
        <v>223</v>
      </c>
      <c r="D171" s="22" t="s">
        <v>228</v>
      </c>
      <c r="E171" s="23" t="s">
        <v>19</v>
      </c>
      <c r="F171" s="24" t="s">
        <v>137</v>
      </c>
      <c r="G171" s="25">
        <v>44593</v>
      </c>
      <c r="H171" s="25">
        <v>44774</v>
      </c>
      <c r="I171" s="26">
        <v>175000</v>
      </c>
      <c r="J171" s="27">
        <f t="shared" si="25"/>
        <v>5022.5</v>
      </c>
      <c r="K171" s="28">
        <f>162625*3.04%</f>
        <v>4943.8</v>
      </c>
      <c r="L171" s="27">
        <v>29841.29</v>
      </c>
      <c r="M171" s="27">
        <f t="shared" si="21"/>
        <v>39807.589999999997</v>
      </c>
      <c r="N171" s="27">
        <f t="shared" si="22"/>
        <v>135192.41</v>
      </c>
    </row>
    <row r="172" spans="1:14" s="10" customFormat="1" ht="61.5" customHeight="1" x14ac:dyDescent="0.25">
      <c r="A172" s="50">
        <v>159</v>
      </c>
      <c r="B172" s="21" t="s">
        <v>38</v>
      </c>
      <c r="C172" s="22" t="s">
        <v>223</v>
      </c>
      <c r="D172" s="22" t="s">
        <v>211</v>
      </c>
      <c r="E172" s="23" t="s">
        <v>19</v>
      </c>
      <c r="F172" s="24" t="s">
        <v>137</v>
      </c>
      <c r="G172" s="25">
        <v>44593</v>
      </c>
      <c r="H172" s="25">
        <v>44774</v>
      </c>
      <c r="I172" s="26">
        <v>125000</v>
      </c>
      <c r="J172" s="27">
        <f t="shared" si="25"/>
        <v>3587.5</v>
      </c>
      <c r="K172" s="28">
        <f t="shared" ref="K172:K199" si="31">+I172*3.04%</f>
        <v>3800</v>
      </c>
      <c r="L172" s="27">
        <v>17985.990000000002</v>
      </c>
      <c r="M172" s="27">
        <f t="shared" si="21"/>
        <v>25373.49</v>
      </c>
      <c r="N172" s="27">
        <f t="shared" si="22"/>
        <v>99626.51</v>
      </c>
    </row>
    <row r="173" spans="1:14" s="10" customFormat="1" ht="61.5" customHeight="1" x14ac:dyDescent="0.25">
      <c r="A173" s="50">
        <v>160</v>
      </c>
      <c r="B173" s="21" t="s">
        <v>124</v>
      </c>
      <c r="C173" s="22" t="s">
        <v>223</v>
      </c>
      <c r="D173" s="22" t="s">
        <v>209</v>
      </c>
      <c r="E173" s="23" t="s">
        <v>19</v>
      </c>
      <c r="F173" s="24" t="s">
        <v>137</v>
      </c>
      <c r="G173" s="25">
        <v>44565</v>
      </c>
      <c r="H173" s="25">
        <v>44716</v>
      </c>
      <c r="I173" s="28">
        <v>95000</v>
      </c>
      <c r="J173" s="27">
        <f t="shared" si="25"/>
        <v>2726.5</v>
      </c>
      <c r="K173" s="28">
        <f t="shared" si="31"/>
        <v>2888</v>
      </c>
      <c r="L173" s="27">
        <v>10929.24</v>
      </c>
      <c r="M173" s="27">
        <f t="shared" si="21"/>
        <v>16543.739999999998</v>
      </c>
      <c r="N173" s="27">
        <f t="shared" si="22"/>
        <v>78456.260000000009</v>
      </c>
    </row>
    <row r="174" spans="1:14" s="10" customFormat="1" ht="61.5" customHeight="1" x14ac:dyDescent="0.25">
      <c r="A174" s="50">
        <v>161</v>
      </c>
      <c r="B174" s="21" t="s">
        <v>175</v>
      </c>
      <c r="C174" s="22" t="s">
        <v>176</v>
      </c>
      <c r="D174" s="22" t="s">
        <v>214</v>
      </c>
      <c r="E174" s="23" t="s">
        <v>19</v>
      </c>
      <c r="F174" s="24" t="s">
        <v>136</v>
      </c>
      <c r="G174" s="25">
        <v>44609</v>
      </c>
      <c r="H174" s="25">
        <v>44790</v>
      </c>
      <c r="I174" s="26">
        <v>100000</v>
      </c>
      <c r="J174" s="27">
        <f t="shared" si="25"/>
        <v>2870</v>
      </c>
      <c r="K174" s="28">
        <f t="shared" si="31"/>
        <v>3040</v>
      </c>
      <c r="L174" s="27">
        <v>11767.84</v>
      </c>
      <c r="M174" s="27">
        <f t="shared" si="21"/>
        <v>17677.84</v>
      </c>
      <c r="N174" s="27">
        <f t="shared" si="22"/>
        <v>82322.16</v>
      </c>
    </row>
    <row r="175" spans="1:14" s="10" customFormat="1" ht="61.5" customHeight="1" x14ac:dyDescent="0.25">
      <c r="A175" s="50">
        <v>162</v>
      </c>
      <c r="B175" s="21" t="s">
        <v>230</v>
      </c>
      <c r="C175" s="22" t="s">
        <v>176</v>
      </c>
      <c r="D175" s="22" t="s">
        <v>231</v>
      </c>
      <c r="E175" s="23" t="s">
        <v>19</v>
      </c>
      <c r="F175" s="24" t="s">
        <v>136</v>
      </c>
      <c r="G175" s="25">
        <v>44621</v>
      </c>
      <c r="H175" s="25">
        <v>44805</v>
      </c>
      <c r="I175" s="28">
        <v>40000</v>
      </c>
      <c r="J175" s="27">
        <f t="shared" ref="J175" si="32">+I175*2.87%</f>
        <v>1148</v>
      </c>
      <c r="K175" s="28">
        <f t="shared" si="31"/>
        <v>1216</v>
      </c>
      <c r="L175" s="27">
        <v>442.65</v>
      </c>
      <c r="M175" s="27">
        <f t="shared" ref="M175" si="33">SUM(J175:L175)</f>
        <v>2806.65</v>
      </c>
      <c r="N175" s="27">
        <f t="shared" ref="N175" si="34">I175-M175</f>
        <v>37193.35</v>
      </c>
    </row>
    <row r="176" spans="1:14" s="10" customFormat="1" ht="61.5" customHeight="1" x14ac:dyDescent="0.25">
      <c r="A176" s="50">
        <v>163</v>
      </c>
      <c r="B176" s="21" t="s">
        <v>39</v>
      </c>
      <c r="C176" s="22" t="s">
        <v>177</v>
      </c>
      <c r="D176" s="22" t="s">
        <v>178</v>
      </c>
      <c r="E176" s="23" t="s">
        <v>19</v>
      </c>
      <c r="F176" s="24" t="s">
        <v>137</v>
      </c>
      <c r="G176" s="51">
        <v>44603</v>
      </c>
      <c r="H176" s="51">
        <v>44784</v>
      </c>
      <c r="I176" s="26">
        <v>140000</v>
      </c>
      <c r="J176" s="27">
        <f t="shared" si="25"/>
        <v>4018</v>
      </c>
      <c r="K176" s="28">
        <f t="shared" si="31"/>
        <v>4256</v>
      </c>
      <c r="L176" s="27">
        <v>21514.37</v>
      </c>
      <c r="M176" s="27">
        <f t="shared" si="21"/>
        <v>29788.37</v>
      </c>
      <c r="N176" s="27">
        <f t="shared" si="22"/>
        <v>110211.63</v>
      </c>
    </row>
    <row r="177" spans="1:14" s="10" customFormat="1" ht="61.5" customHeight="1" x14ac:dyDescent="0.25">
      <c r="A177" s="50">
        <v>164</v>
      </c>
      <c r="B177" s="21" t="s">
        <v>81</v>
      </c>
      <c r="C177" s="22" t="s">
        <v>177</v>
      </c>
      <c r="D177" s="22" t="s">
        <v>82</v>
      </c>
      <c r="E177" s="23" t="s">
        <v>19</v>
      </c>
      <c r="F177" s="24" t="s">
        <v>137</v>
      </c>
      <c r="G177" s="25">
        <v>44530</v>
      </c>
      <c r="H177" s="25">
        <v>44711</v>
      </c>
      <c r="I177" s="28">
        <v>70000</v>
      </c>
      <c r="J177" s="27">
        <f t="shared" si="25"/>
        <v>2009</v>
      </c>
      <c r="K177" s="28">
        <f t="shared" si="31"/>
        <v>2128</v>
      </c>
      <c r="L177" s="27">
        <v>5368.48</v>
      </c>
      <c r="M177" s="27">
        <f t="shared" si="21"/>
        <v>9505.48</v>
      </c>
      <c r="N177" s="27">
        <f t="shared" si="22"/>
        <v>60494.520000000004</v>
      </c>
    </row>
    <row r="178" spans="1:14" s="10" customFormat="1" ht="61.5" customHeight="1" x14ac:dyDescent="0.25">
      <c r="A178" s="50">
        <v>165</v>
      </c>
      <c r="B178" s="21" t="s">
        <v>87</v>
      </c>
      <c r="C178" s="22" t="s">
        <v>177</v>
      </c>
      <c r="D178" s="22" t="s">
        <v>82</v>
      </c>
      <c r="E178" s="23" t="s">
        <v>19</v>
      </c>
      <c r="F178" s="24" t="s">
        <v>137</v>
      </c>
      <c r="G178" s="25">
        <v>44470</v>
      </c>
      <c r="H178" s="25">
        <v>44682</v>
      </c>
      <c r="I178" s="28">
        <v>50000</v>
      </c>
      <c r="J178" s="27">
        <f t="shared" si="25"/>
        <v>1435</v>
      </c>
      <c r="K178" s="28">
        <f t="shared" si="31"/>
        <v>1520</v>
      </c>
      <c r="L178" s="27">
        <v>1448.96</v>
      </c>
      <c r="M178" s="27">
        <f t="shared" si="21"/>
        <v>4403.96</v>
      </c>
      <c r="N178" s="27">
        <f t="shared" si="22"/>
        <v>45596.04</v>
      </c>
    </row>
    <row r="179" spans="1:14" s="10" customFormat="1" ht="61.5" customHeight="1" x14ac:dyDescent="0.25">
      <c r="A179" s="50">
        <v>166</v>
      </c>
      <c r="B179" s="21" t="s">
        <v>63</v>
      </c>
      <c r="C179" s="22" t="s">
        <v>177</v>
      </c>
      <c r="D179" s="22" t="s">
        <v>73</v>
      </c>
      <c r="E179" s="23" t="s">
        <v>19</v>
      </c>
      <c r="F179" s="24" t="s">
        <v>136</v>
      </c>
      <c r="G179" s="52">
        <v>44482</v>
      </c>
      <c r="H179" s="52">
        <v>44664</v>
      </c>
      <c r="I179" s="28">
        <v>60000</v>
      </c>
      <c r="J179" s="27">
        <f t="shared" si="25"/>
        <v>1722</v>
      </c>
      <c r="K179" s="28">
        <f t="shared" si="31"/>
        <v>1824</v>
      </c>
      <c r="L179" s="27">
        <v>3216.65</v>
      </c>
      <c r="M179" s="27">
        <f t="shared" si="21"/>
        <v>6762.65</v>
      </c>
      <c r="N179" s="27">
        <f t="shared" si="22"/>
        <v>53237.35</v>
      </c>
    </row>
    <row r="180" spans="1:14" s="10" customFormat="1" ht="79.5" customHeight="1" x14ac:dyDescent="0.25">
      <c r="A180" s="50">
        <v>167</v>
      </c>
      <c r="B180" s="21" t="s">
        <v>49</v>
      </c>
      <c r="C180" s="22" t="s">
        <v>208</v>
      </c>
      <c r="D180" s="22" t="s">
        <v>191</v>
      </c>
      <c r="E180" s="23" t="s">
        <v>19</v>
      </c>
      <c r="F180" s="24" t="s">
        <v>136</v>
      </c>
      <c r="G180" s="52">
        <v>44470</v>
      </c>
      <c r="H180" s="52">
        <v>44652</v>
      </c>
      <c r="I180" s="26">
        <v>130000</v>
      </c>
      <c r="J180" s="27">
        <f t="shared" si="25"/>
        <v>3731</v>
      </c>
      <c r="K180" s="28">
        <f t="shared" si="31"/>
        <v>3952</v>
      </c>
      <c r="L180" s="27">
        <v>19162.12</v>
      </c>
      <c r="M180" s="27">
        <f t="shared" si="21"/>
        <v>26845.119999999999</v>
      </c>
      <c r="N180" s="27">
        <f t="shared" si="22"/>
        <v>103154.88</v>
      </c>
    </row>
    <row r="181" spans="1:14" s="10" customFormat="1" ht="79.5" customHeight="1" x14ac:dyDescent="0.25">
      <c r="A181" s="50">
        <v>168</v>
      </c>
      <c r="B181" s="21" t="s">
        <v>253</v>
      </c>
      <c r="C181" s="22" t="s">
        <v>208</v>
      </c>
      <c r="D181" s="22" t="s">
        <v>127</v>
      </c>
      <c r="E181" s="23" t="s">
        <v>19</v>
      </c>
      <c r="F181" s="24" t="s">
        <v>137</v>
      </c>
      <c r="G181" s="52">
        <v>44593</v>
      </c>
      <c r="H181" s="52">
        <v>44743</v>
      </c>
      <c r="I181" s="26">
        <v>70000</v>
      </c>
      <c r="J181" s="27">
        <f t="shared" si="25"/>
        <v>2009</v>
      </c>
      <c r="K181" s="28">
        <f t="shared" si="31"/>
        <v>2128</v>
      </c>
      <c r="L181" s="27">
        <v>5368.48</v>
      </c>
      <c r="M181" s="27">
        <f t="shared" si="21"/>
        <v>9505.48</v>
      </c>
      <c r="N181" s="27">
        <f t="shared" si="22"/>
        <v>60494.520000000004</v>
      </c>
    </row>
    <row r="182" spans="1:14" s="10" customFormat="1" ht="117" customHeight="1" x14ac:dyDescent="0.25">
      <c r="A182" s="50">
        <v>169</v>
      </c>
      <c r="B182" s="21" t="s">
        <v>55</v>
      </c>
      <c r="C182" s="22" t="s">
        <v>208</v>
      </c>
      <c r="D182" s="22" t="s">
        <v>192</v>
      </c>
      <c r="E182" s="23" t="s">
        <v>19</v>
      </c>
      <c r="F182" s="24" t="s">
        <v>136</v>
      </c>
      <c r="G182" s="25">
        <v>44501</v>
      </c>
      <c r="H182" s="25">
        <v>44682</v>
      </c>
      <c r="I182" s="26">
        <v>130000</v>
      </c>
      <c r="J182" s="27">
        <f t="shared" si="25"/>
        <v>3731</v>
      </c>
      <c r="K182" s="28">
        <f t="shared" si="31"/>
        <v>3952</v>
      </c>
      <c r="L182" s="27">
        <v>19162.12</v>
      </c>
      <c r="M182" s="27">
        <f t="shared" si="21"/>
        <v>26845.119999999999</v>
      </c>
      <c r="N182" s="27">
        <f t="shared" si="22"/>
        <v>103154.88</v>
      </c>
    </row>
    <row r="183" spans="1:14" s="10" customFormat="1" ht="73.5" customHeight="1" x14ac:dyDescent="0.25">
      <c r="A183" s="50">
        <v>170</v>
      </c>
      <c r="B183" s="21" t="s">
        <v>91</v>
      </c>
      <c r="C183" s="22" t="s">
        <v>208</v>
      </c>
      <c r="D183" s="22" t="s">
        <v>205</v>
      </c>
      <c r="E183" s="23" t="s">
        <v>19</v>
      </c>
      <c r="F183" s="24" t="s">
        <v>136</v>
      </c>
      <c r="G183" s="25">
        <v>44593</v>
      </c>
      <c r="H183" s="25">
        <v>44774</v>
      </c>
      <c r="I183" s="28">
        <v>130000</v>
      </c>
      <c r="J183" s="27">
        <f t="shared" ref="J183:J213" si="35">+I183*2.87%</f>
        <v>3731</v>
      </c>
      <c r="K183" s="28">
        <f t="shared" si="31"/>
        <v>3952</v>
      </c>
      <c r="L183" s="27">
        <v>19162.12</v>
      </c>
      <c r="M183" s="27">
        <f t="shared" si="21"/>
        <v>26845.119999999999</v>
      </c>
      <c r="N183" s="27">
        <f t="shared" si="22"/>
        <v>103154.88</v>
      </c>
    </row>
    <row r="184" spans="1:14" s="10" customFormat="1" ht="73.5" customHeight="1" x14ac:dyDescent="0.25">
      <c r="A184" s="50">
        <v>171</v>
      </c>
      <c r="B184" s="21" t="s">
        <v>68</v>
      </c>
      <c r="C184" s="22" t="s">
        <v>208</v>
      </c>
      <c r="D184" s="22" t="s">
        <v>75</v>
      </c>
      <c r="E184" s="23" t="s">
        <v>19</v>
      </c>
      <c r="F184" s="24" t="s">
        <v>136</v>
      </c>
      <c r="G184" s="52">
        <v>44495</v>
      </c>
      <c r="H184" s="52">
        <v>44677</v>
      </c>
      <c r="I184" s="28">
        <v>70000</v>
      </c>
      <c r="J184" s="27">
        <f t="shared" si="35"/>
        <v>2009</v>
      </c>
      <c r="K184" s="28">
        <f t="shared" si="31"/>
        <v>2128</v>
      </c>
      <c r="L184" s="27">
        <v>5368.48</v>
      </c>
      <c r="M184" s="27">
        <f t="shared" si="21"/>
        <v>9505.48</v>
      </c>
      <c r="N184" s="27">
        <f t="shared" si="22"/>
        <v>60494.520000000004</v>
      </c>
    </row>
    <row r="185" spans="1:14" s="10" customFormat="1" ht="73.5" customHeight="1" x14ac:dyDescent="0.25">
      <c r="A185" s="50">
        <v>172</v>
      </c>
      <c r="B185" s="21" t="s">
        <v>113</v>
      </c>
      <c r="C185" s="22" t="s">
        <v>208</v>
      </c>
      <c r="D185" s="22" t="s">
        <v>127</v>
      </c>
      <c r="E185" s="23" t="s">
        <v>19</v>
      </c>
      <c r="F185" s="24" t="s">
        <v>137</v>
      </c>
      <c r="G185" s="25">
        <v>44593</v>
      </c>
      <c r="H185" s="25">
        <v>44774</v>
      </c>
      <c r="I185" s="28">
        <v>70000</v>
      </c>
      <c r="J185" s="27">
        <f t="shared" si="35"/>
        <v>2009</v>
      </c>
      <c r="K185" s="28">
        <f t="shared" si="31"/>
        <v>2128</v>
      </c>
      <c r="L185" s="27">
        <v>5368.48</v>
      </c>
      <c r="M185" s="27">
        <f t="shared" si="21"/>
        <v>9505.48</v>
      </c>
      <c r="N185" s="27">
        <f t="shared" si="22"/>
        <v>60494.520000000004</v>
      </c>
    </row>
    <row r="186" spans="1:14" s="10" customFormat="1" ht="73.5" customHeight="1" x14ac:dyDescent="0.25">
      <c r="A186" s="50">
        <v>173</v>
      </c>
      <c r="B186" s="21" t="s">
        <v>114</v>
      </c>
      <c r="C186" s="22" t="s">
        <v>208</v>
      </c>
      <c r="D186" s="22" t="s">
        <v>128</v>
      </c>
      <c r="E186" s="23" t="s">
        <v>19</v>
      </c>
      <c r="F186" s="24" t="s">
        <v>136</v>
      </c>
      <c r="G186" s="25">
        <v>44593</v>
      </c>
      <c r="H186" s="25">
        <v>44774</v>
      </c>
      <c r="I186" s="28">
        <v>70000</v>
      </c>
      <c r="J186" s="27">
        <f t="shared" si="35"/>
        <v>2009</v>
      </c>
      <c r="K186" s="28">
        <f t="shared" si="31"/>
        <v>2128</v>
      </c>
      <c r="L186" s="27">
        <v>5368.48</v>
      </c>
      <c r="M186" s="27">
        <f t="shared" si="21"/>
        <v>9505.48</v>
      </c>
      <c r="N186" s="27">
        <f t="shared" si="22"/>
        <v>60494.520000000004</v>
      </c>
    </row>
    <row r="187" spans="1:14" s="10" customFormat="1" ht="73.5" customHeight="1" x14ac:dyDescent="0.25">
      <c r="A187" s="50">
        <v>174</v>
      </c>
      <c r="B187" s="21" t="s">
        <v>72</v>
      </c>
      <c r="C187" s="22" t="s">
        <v>208</v>
      </c>
      <c r="D187" s="22" t="s">
        <v>33</v>
      </c>
      <c r="E187" s="23" t="s">
        <v>19</v>
      </c>
      <c r="F187" s="24" t="s">
        <v>137</v>
      </c>
      <c r="G187" s="25">
        <v>44531</v>
      </c>
      <c r="H187" s="25">
        <v>44713</v>
      </c>
      <c r="I187" s="28">
        <v>70000</v>
      </c>
      <c r="J187" s="27">
        <f t="shared" si="35"/>
        <v>2009</v>
      </c>
      <c r="K187" s="28">
        <f t="shared" si="31"/>
        <v>2128</v>
      </c>
      <c r="L187" s="27">
        <v>5098.45</v>
      </c>
      <c r="M187" s="27">
        <f t="shared" si="21"/>
        <v>9235.4500000000007</v>
      </c>
      <c r="N187" s="27">
        <f t="shared" si="22"/>
        <v>60764.55</v>
      </c>
    </row>
    <row r="188" spans="1:14" s="10" customFormat="1" ht="73.5" customHeight="1" x14ac:dyDescent="0.25">
      <c r="A188" s="50">
        <v>175</v>
      </c>
      <c r="B188" s="21" t="s">
        <v>35</v>
      </c>
      <c r="C188" s="22" t="s">
        <v>208</v>
      </c>
      <c r="D188" s="22" t="s">
        <v>45</v>
      </c>
      <c r="E188" s="23" t="s">
        <v>19</v>
      </c>
      <c r="F188" s="24" t="s">
        <v>136</v>
      </c>
      <c r="G188" s="25">
        <v>44502</v>
      </c>
      <c r="H188" s="25">
        <v>44683</v>
      </c>
      <c r="I188" s="26">
        <v>60000</v>
      </c>
      <c r="J188" s="27">
        <f t="shared" si="35"/>
        <v>1722</v>
      </c>
      <c r="K188" s="28">
        <f t="shared" si="31"/>
        <v>1824</v>
      </c>
      <c r="L188" s="27">
        <v>3486.68</v>
      </c>
      <c r="M188" s="27">
        <f t="shared" si="21"/>
        <v>7032.68</v>
      </c>
      <c r="N188" s="27">
        <f t="shared" si="22"/>
        <v>52967.32</v>
      </c>
    </row>
    <row r="189" spans="1:14" s="10" customFormat="1" ht="73.5" customHeight="1" x14ac:dyDescent="0.25">
      <c r="A189" s="50">
        <v>176</v>
      </c>
      <c r="B189" s="21" t="s">
        <v>46</v>
      </c>
      <c r="C189" s="22" t="s">
        <v>208</v>
      </c>
      <c r="D189" s="22" t="s">
        <v>45</v>
      </c>
      <c r="E189" s="23" t="s">
        <v>19</v>
      </c>
      <c r="F189" s="24" t="s">
        <v>137</v>
      </c>
      <c r="G189" s="52">
        <v>44470</v>
      </c>
      <c r="H189" s="52">
        <v>44652</v>
      </c>
      <c r="I189" s="26">
        <v>60000</v>
      </c>
      <c r="J189" s="27">
        <f t="shared" si="35"/>
        <v>1722</v>
      </c>
      <c r="K189" s="28">
        <f t="shared" si="31"/>
        <v>1824</v>
      </c>
      <c r="L189" s="27">
        <v>3486.68</v>
      </c>
      <c r="M189" s="27">
        <f t="shared" si="21"/>
        <v>7032.68</v>
      </c>
      <c r="N189" s="27">
        <f t="shared" si="22"/>
        <v>52967.32</v>
      </c>
    </row>
    <row r="190" spans="1:14" s="10" customFormat="1" ht="73.5" customHeight="1" x14ac:dyDescent="0.25">
      <c r="A190" s="50">
        <v>177</v>
      </c>
      <c r="B190" s="53" t="s">
        <v>166</v>
      </c>
      <c r="C190" s="22" t="s">
        <v>208</v>
      </c>
      <c r="D190" s="55" t="s">
        <v>45</v>
      </c>
      <c r="E190" s="23" t="s">
        <v>19</v>
      </c>
      <c r="F190" s="24" t="s">
        <v>137</v>
      </c>
      <c r="G190" s="25">
        <v>44603</v>
      </c>
      <c r="H190" s="25">
        <v>44784</v>
      </c>
      <c r="I190" s="28">
        <v>70000</v>
      </c>
      <c r="J190" s="54">
        <f t="shared" si="35"/>
        <v>2009</v>
      </c>
      <c r="K190" s="28">
        <f t="shared" si="31"/>
        <v>2128</v>
      </c>
      <c r="L190" s="54">
        <v>5098.45</v>
      </c>
      <c r="M190" s="27">
        <f t="shared" si="21"/>
        <v>9235.4500000000007</v>
      </c>
      <c r="N190" s="27">
        <f t="shared" si="22"/>
        <v>60764.55</v>
      </c>
    </row>
    <row r="191" spans="1:14" s="10" customFormat="1" ht="73.5" customHeight="1" x14ac:dyDescent="0.25">
      <c r="A191" s="50">
        <v>178</v>
      </c>
      <c r="B191" s="21" t="s">
        <v>112</v>
      </c>
      <c r="C191" s="22" t="s">
        <v>208</v>
      </c>
      <c r="D191" s="22" t="s">
        <v>59</v>
      </c>
      <c r="E191" s="23" t="s">
        <v>19</v>
      </c>
      <c r="F191" s="24" t="s">
        <v>137</v>
      </c>
      <c r="G191" s="25">
        <v>44593</v>
      </c>
      <c r="H191" s="25">
        <v>44774</v>
      </c>
      <c r="I191" s="28">
        <v>100000</v>
      </c>
      <c r="J191" s="27">
        <f t="shared" si="35"/>
        <v>2870</v>
      </c>
      <c r="K191" s="28">
        <f t="shared" si="31"/>
        <v>3040</v>
      </c>
      <c r="L191" s="27">
        <v>12105.37</v>
      </c>
      <c r="M191" s="27">
        <f t="shared" si="21"/>
        <v>18015.370000000003</v>
      </c>
      <c r="N191" s="27">
        <f t="shared" si="22"/>
        <v>81984.63</v>
      </c>
    </row>
    <row r="192" spans="1:14" s="10" customFormat="1" ht="73.5" customHeight="1" x14ac:dyDescent="0.25">
      <c r="A192" s="50">
        <v>179</v>
      </c>
      <c r="B192" s="21" t="s">
        <v>47</v>
      </c>
      <c r="C192" s="22" t="s">
        <v>208</v>
      </c>
      <c r="D192" s="22" t="s">
        <v>48</v>
      </c>
      <c r="E192" s="23" t="s">
        <v>19</v>
      </c>
      <c r="F192" s="24" t="s">
        <v>136</v>
      </c>
      <c r="G192" s="52">
        <v>44470</v>
      </c>
      <c r="H192" s="52">
        <v>44652</v>
      </c>
      <c r="I192" s="26">
        <v>70000</v>
      </c>
      <c r="J192" s="27">
        <f t="shared" si="35"/>
        <v>2009</v>
      </c>
      <c r="K192" s="28">
        <f t="shared" si="31"/>
        <v>2128</v>
      </c>
      <c r="L192" s="27">
        <v>5368.48</v>
      </c>
      <c r="M192" s="27">
        <f t="shared" si="21"/>
        <v>9505.48</v>
      </c>
      <c r="N192" s="27">
        <f t="shared" si="22"/>
        <v>60494.520000000004</v>
      </c>
    </row>
    <row r="193" spans="1:14" s="9" customFormat="1" ht="73.5" customHeight="1" x14ac:dyDescent="0.25">
      <c r="A193" s="50">
        <v>180</v>
      </c>
      <c r="B193" s="21" t="s">
        <v>22</v>
      </c>
      <c r="C193" s="22" t="s">
        <v>208</v>
      </c>
      <c r="D193" s="22" t="s">
        <v>17</v>
      </c>
      <c r="E193" s="23" t="s">
        <v>19</v>
      </c>
      <c r="F193" s="57" t="s">
        <v>137</v>
      </c>
      <c r="G193" s="51">
        <v>44603</v>
      </c>
      <c r="H193" s="51">
        <v>44784</v>
      </c>
      <c r="I193" s="26">
        <v>40000</v>
      </c>
      <c r="J193" s="27">
        <f t="shared" si="35"/>
        <v>1148</v>
      </c>
      <c r="K193" s="28">
        <f t="shared" si="31"/>
        <v>1216</v>
      </c>
      <c r="L193" s="27">
        <v>442.65</v>
      </c>
      <c r="M193" s="27">
        <f t="shared" si="21"/>
        <v>2806.65</v>
      </c>
      <c r="N193" s="27">
        <f t="shared" si="22"/>
        <v>37193.35</v>
      </c>
    </row>
    <row r="194" spans="1:14" s="10" customFormat="1" ht="73.5" customHeight="1" x14ac:dyDescent="0.25">
      <c r="A194" s="50">
        <v>181</v>
      </c>
      <c r="B194" s="21" t="s">
        <v>189</v>
      </c>
      <c r="C194" s="22" t="s">
        <v>208</v>
      </c>
      <c r="D194" s="22" t="s">
        <v>43</v>
      </c>
      <c r="E194" s="23" t="s">
        <v>19</v>
      </c>
      <c r="F194" s="24" t="s">
        <v>136</v>
      </c>
      <c r="G194" s="52">
        <v>44470</v>
      </c>
      <c r="H194" s="52">
        <v>44652</v>
      </c>
      <c r="I194" s="26">
        <v>50000</v>
      </c>
      <c r="J194" s="27">
        <f t="shared" si="35"/>
        <v>1435</v>
      </c>
      <c r="K194" s="28">
        <f t="shared" si="31"/>
        <v>1520</v>
      </c>
      <c r="L194" s="27">
        <v>1854</v>
      </c>
      <c r="M194" s="27">
        <f t="shared" si="21"/>
        <v>4809</v>
      </c>
      <c r="N194" s="27">
        <f t="shared" si="22"/>
        <v>45191</v>
      </c>
    </row>
    <row r="195" spans="1:14" s="10" customFormat="1" ht="73.5" customHeight="1" x14ac:dyDescent="0.25">
      <c r="A195" s="50">
        <v>182</v>
      </c>
      <c r="B195" s="21" t="s">
        <v>269</v>
      </c>
      <c r="C195" s="22" t="s">
        <v>208</v>
      </c>
      <c r="D195" s="22" t="s">
        <v>33</v>
      </c>
      <c r="E195" s="23" t="s">
        <v>19</v>
      </c>
      <c r="F195" s="24" t="s">
        <v>136</v>
      </c>
      <c r="G195" s="52">
        <v>44593</v>
      </c>
      <c r="H195" s="52">
        <v>44743</v>
      </c>
      <c r="I195" s="28">
        <v>60000</v>
      </c>
      <c r="J195" s="27">
        <f t="shared" si="35"/>
        <v>1722</v>
      </c>
      <c r="K195" s="28">
        <f t="shared" si="31"/>
        <v>1824</v>
      </c>
      <c r="L195" s="27">
        <v>3486.68</v>
      </c>
      <c r="M195" s="27">
        <f t="shared" si="21"/>
        <v>7032.68</v>
      </c>
      <c r="N195" s="27">
        <f t="shared" si="22"/>
        <v>52967.32</v>
      </c>
    </row>
    <row r="196" spans="1:14" s="10" customFormat="1" ht="73.5" customHeight="1" x14ac:dyDescent="0.25">
      <c r="A196" s="50">
        <v>183</v>
      </c>
      <c r="B196" s="21" t="s">
        <v>229</v>
      </c>
      <c r="C196" s="22" t="s">
        <v>220</v>
      </c>
      <c r="D196" s="22" t="s">
        <v>204</v>
      </c>
      <c r="E196" s="23" t="s">
        <v>19</v>
      </c>
      <c r="F196" s="24" t="s">
        <v>137</v>
      </c>
      <c r="G196" s="25">
        <v>44567</v>
      </c>
      <c r="H196" s="25">
        <v>44718</v>
      </c>
      <c r="I196" s="28">
        <v>130000</v>
      </c>
      <c r="J196" s="27">
        <f t="shared" si="35"/>
        <v>3731</v>
      </c>
      <c r="K196" s="28">
        <f t="shared" si="31"/>
        <v>3952</v>
      </c>
      <c r="L196" s="27">
        <v>19162.12</v>
      </c>
      <c r="M196" s="27">
        <f t="shared" si="21"/>
        <v>26845.119999999999</v>
      </c>
      <c r="N196" s="27">
        <f t="shared" si="22"/>
        <v>103154.88</v>
      </c>
    </row>
    <row r="197" spans="1:14" s="10" customFormat="1" ht="73.5" customHeight="1" x14ac:dyDescent="0.25">
      <c r="A197" s="50">
        <v>184</v>
      </c>
      <c r="B197" s="21" t="s">
        <v>108</v>
      </c>
      <c r="C197" s="22" t="s">
        <v>220</v>
      </c>
      <c r="D197" s="22" t="s">
        <v>207</v>
      </c>
      <c r="E197" s="23" t="s">
        <v>19</v>
      </c>
      <c r="F197" s="24" t="s">
        <v>137</v>
      </c>
      <c r="G197" s="25">
        <v>44593</v>
      </c>
      <c r="H197" s="25">
        <v>44774</v>
      </c>
      <c r="I197" s="28">
        <v>145000</v>
      </c>
      <c r="J197" s="27">
        <f t="shared" si="35"/>
        <v>4161.5</v>
      </c>
      <c r="K197" s="28">
        <f t="shared" si="31"/>
        <v>4408</v>
      </c>
      <c r="L197" s="27">
        <v>22690.49</v>
      </c>
      <c r="M197" s="27">
        <f t="shared" si="21"/>
        <v>31259.99</v>
      </c>
      <c r="N197" s="27">
        <f t="shared" si="22"/>
        <v>113740.01</v>
      </c>
    </row>
    <row r="198" spans="1:14" s="10" customFormat="1" ht="73.5" customHeight="1" x14ac:dyDescent="0.25">
      <c r="A198" s="50">
        <v>185</v>
      </c>
      <c r="B198" s="21" t="s">
        <v>139</v>
      </c>
      <c r="C198" s="22" t="s">
        <v>220</v>
      </c>
      <c r="D198" s="21" t="s">
        <v>148</v>
      </c>
      <c r="E198" s="23" t="s">
        <v>19</v>
      </c>
      <c r="F198" s="24" t="s">
        <v>137</v>
      </c>
      <c r="G198" s="25">
        <v>44440</v>
      </c>
      <c r="H198" s="25">
        <v>44682</v>
      </c>
      <c r="I198" s="28">
        <v>60000</v>
      </c>
      <c r="J198" s="27">
        <f t="shared" si="35"/>
        <v>1722</v>
      </c>
      <c r="K198" s="28">
        <f t="shared" si="31"/>
        <v>1824</v>
      </c>
      <c r="L198" s="27">
        <v>3486.68</v>
      </c>
      <c r="M198" s="27">
        <f t="shared" si="21"/>
        <v>7032.68</v>
      </c>
      <c r="N198" s="27">
        <f t="shared" si="22"/>
        <v>52967.32</v>
      </c>
    </row>
    <row r="199" spans="1:14" s="10" customFormat="1" ht="73.5" customHeight="1" x14ac:dyDescent="0.25">
      <c r="A199" s="50">
        <v>186</v>
      </c>
      <c r="B199" s="21" t="s">
        <v>140</v>
      </c>
      <c r="C199" s="22" t="s">
        <v>220</v>
      </c>
      <c r="D199" s="21" t="s">
        <v>50</v>
      </c>
      <c r="E199" s="23" t="s">
        <v>19</v>
      </c>
      <c r="F199" s="24" t="s">
        <v>136</v>
      </c>
      <c r="G199" s="25">
        <v>44451</v>
      </c>
      <c r="H199" s="25">
        <v>44693</v>
      </c>
      <c r="I199" s="28">
        <v>70000</v>
      </c>
      <c r="J199" s="27">
        <f t="shared" si="35"/>
        <v>2009</v>
      </c>
      <c r="K199" s="28">
        <f t="shared" si="31"/>
        <v>2128</v>
      </c>
      <c r="L199" s="27">
        <v>5368.48</v>
      </c>
      <c r="M199" s="27">
        <f t="shared" si="21"/>
        <v>9505.48</v>
      </c>
      <c r="N199" s="27">
        <f t="shared" si="22"/>
        <v>60494.520000000004</v>
      </c>
    </row>
    <row r="200" spans="1:14" s="10" customFormat="1" ht="73.5" customHeight="1" x14ac:dyDescent="0.25">
      <c r="A200" s="50">
        <v>187</v>
      </c>
      <c r="B200" s="21" t="s">
        <v>40</v>
      </c>
      <c r="C200" s="22" t="s">
        <v>179</v>
      </c>
      <c r="D200" s="22" t="s">
        <v>180</v>
      </c>
      <c r="E200" s="23" t="s">
        <v>19</v>
      </c>
      <c r="F200" s="24" t="s">
        <v>136</v>
      </c>
      <c r="G200" s="25">
        <v>44606</v>
      </c>
      <c r="H200" s="25">
        <v>44787</v>
      </c>
      <c r="I200" s="26">
        <v>175000</v>
      </c>
      <c r="J200" s="27">
        <f t="shared" si="35"/>
        <v>5022.5</v>
      </c>
      <c r="K200" s="28">
        <f>162625*3.04%</f>
        <v>4943.8</v>
      </c>
      <c r="L200" s="27">
        <v>29841.29</v>
      </c>
      <c r="M200" s="27">
        <f t="shared" si="21"/>
        <v>39807.589999999997</v>
      </c>
      <c r="N200" s="27">
        <f t="shared" si="22"/>
        <v>135192.41</v>
      </c>
    </row>
    <row r="201" spans="1:14" s="10" customFormat="1" ht="73.5" customHeight="1" x14ac:dyDescent="0.25">
      <c r="A201" s="50">
        <v>188</v>
      </c>
      <c r="B201" s="21" t="s">
        <v>227</v>
      </c>
      <c r="C201" s="22" t="s">
        <v>179</v>
      </c>
      <c r="D201" s="22" t="s">
        <v>184</v>
      </c>
      <c r="E201" s="23" t="s">
        <v>19</v>
      </c>
      <c r="F201" s="24" t="s">
        <v>136</v>
      </c>
      <c r="G201" s="52">
        <v>44470</v>
      </c>
      <c r="H201" s="52">
        <v>44652</v>
      </c>
      <c r="I201" s="26">
        <v>60000</v>
      </c>
      <c r="J201" s="27">
        <f t="shared" si="35"/>
        <v>1722</v>
      </c>
      <c r="K201" s="28">
        <f t="shared" ref="K201:K208" si="36">+I201*3.04%</f>
        <v>1824</v>
      </c>
      <c r="L201" s="27">
        <v>3486.68</v>
      </c>
      <c r="M201" s="27">
        <f t="shared" si="21"/>
        <v>7032.68</v>
      </c>
      <c r="N201" s="27">
        <f t="shared" si="22"/>
        <v>52967.32</v>
      </c>
    </row>
    <row r="202" spans="1:14" s="10" customFormat="1" ht="73.5" customHeight="1" x14ac:dyDescent="0.25">
      <c r="A202" s="50">
        <v>189</v>
      </c>
      <c r="B202" s="21" t="s">
        <v>64</v>
      </c>
      <c r="C202" s="22" t="s">
        <v>179</v>
      </c>
      <c r="D202" s="22" t="s">
        <v>184</v>
      </c>
      <c r="E202" s="23" t="s">
        <v>19</v>
      </c>
      <c r="F202" s="24" t="s">
        <v>137</v>
      </c>
      <c r="G202" s="52">
        <v>44484</v>
      </c>
      <c r="H202" s="52">
        <v>44666</v>
      </c>
      <c r="I202" s="28">
        <v>60000</v>
      </c>
      <c r="J202" s="27">
        <f t="shared" si="35"/>
        <v>1722</v>
      </c>
      <c r="K202" s="28">
        <f t="shared" si="36"/>
        <v>1824</v>
      </c>
      <c r="L202" s="27">
        <v>3486.68</v>
      </c>
      <c r="M202" s="27">
        <f t="shared" si="21"/>
        <v>7032.68</v>
      </c>
      <c r="N202" s="27">
        <f t="shared" si="22"/>
        <v>52967.32</v>
      </c>
    </row>
    <row r="203" spans="1:14" s="10" customFormat="1" ht="73.5" customHeight="1" x14ac:dyDescent="0.25">
      <c r="A203" s="50">
        <v>190</v>
      </c>
      <c r="B203" s="21" t="s">
        <v>199</v>
      </c>
      <c r="C203" s="22" t="s">
        <v>179</v>
      </c>
      <c r="D203" s="22" t="s">
        <v>184</v>
      </c>
      <c r="E203" s="23" t="s">
        <v>19</v>
      </c>
      <c r="F203" s="24" t="s">
        <v>136</v>
      </c>
      <c r="G203" s="25">
        <v>44501</v>
      </c>
      <c r="H203" s="25">
        <v>44682</v>
      </c>
      <c r="I203" s="28">
        <v>60000</v>
      </c>
      <c r="J203" s="27">
        <f t="shared" si="35"/>
        <v>1722</v>
      </c>
      <c r="K203" s="28">
        <f t="shared" si="36"/>
        <v>1824</v>
      </c>
      <c r="L203" s="27">
        <v>3486.68</v>
      </c>
      <c r="M203" s="27">
        <f t="shared" si="21"/>
        <v>7032.68</v>
      </c>
      <c r="N203" s="27">
        <f t="shared" si="22"/>
        <v>52967.32</v>
      </c>
    </row>
    <row r="204" spans="1:14" s="10" customFormat="1" ht="73.5" customHeight="1" x14ac:dyDescent="0.25">
      <c r="A204" s="50">
        <v>191</v>
      </c>
      <c r="B204" s="21" t="s">
        <v>94</v>
      </c>
      <c r="C204" s="22" t="s">
        <v>179</v>
      </c>
      <c r="D204" s="22" t="s">
        <v>184</v>
      </c>
      <c r="E204" s="23" t="s">
        <v>19</v>
      </c>
      <c r="F204" s="24" t="s">
        <v>136</v>
      </c>
      <c r="G204" s="25">
        <v>44593</v>
      </c>
      <c r="H204" s="25">
        <v>44774</v>
      </c>
      <c r="I204" s="28">
        <v>60000</v>
      </c>
      <c r="J204" s="27">
        <f t="shared" si="35"/>
        <v>1722</v>
      </c>
      <c r="K204" s="28">
        <f t="shared" si="36"/>
        <v>1824</v>
      </c>
      <c r="L204" s="27">
        <v>3486.68</v>
      </c>
      <c r="M204" s="27">
        <f t="shared" si="21"/>
        <v>7032.68</v>
      </c>
      <c r="N204" s="27">
        <f t="shared" si="22"/>
        <v>52967.32</v>
      </c>
    </row>
    <row r="205" spans="1:14" s="10" customFormat="1" ht="73.5" customHeight="1" x14ac:dyDescent="0.25">
      <c r="A205" s="50">
        <v>192</v>
      </c>
      <c r="B205" s="21" t="s">
        <v>95</v>
      </c>
      <c r="C205" s="22" t="s">
        <v>179</v>
      </c>
      <c r="D205" s="22" t="s">
        <v>184</v>
      </c>
      <c r="E205" s="23" t="s">
        <v>19</v>
      </c>
      <c r="F205" s="24" t="s">
        <v>137</v>
      </c>
      <c r="G205" s="25">
        <v>44593</v>
      </c>
      <c r="H205" s="25">
        <v>44774</v>
      </c>
      <c r="I205" s="28">
        <v>60000</v>
      </c>
      <c r="J205" s="27">
        <f t="shared" si="35"/>
        <v>1722</v>
      </c>
      <c r="K205" s="28">
        <f t="shared" si="36"/>
        <v>1824</v>
      </c>
      <c r="L205" s="27">
        <v>3486.68</v>
      </c>
      <c r="M205" s="27">
        <f t="shared" ref="M205:M216" si="37">SUM(J205:L205)</f>
        <v>7032.68</v>
      </c>
      <c r="N205" s="27">
        <f t="shared" ref="N205:N216" si="38">I205-M205</f>
        <v>52967.32</v>
      </c>
    </row>
    <row r="206" spans="1:14" s="10" customFormat="1" ht="73.5" customHeight="1" x14ac:dyDescent="0.25">
      <c r="A206" s="50">
        <v>193</v>
      </c>
      <c r="B206" s="21" t="s">
        <v>147</v>
      </c>
      <c r="C206" s="22" t="s">
        <v>179</v>
      </c>
      <c r="D206" s="21" t="s">
        <v>184</v>
      </c>
      <c r="E206" s="23" t="s">
        <v>19</v>
      </c>
      <c r="F206" s="24" t="s">
        <v>136</v>
      </c>
      <c r="G206" s="25">
        <v>44454</v>
      </c>
      <c r="H206" s="25">
        <v>44696</v>
      </c>
      <c r="I206" s="28">
        <v>60000</v>
      </c>
      <c r="J206" s="27">
        <f t="shared" si="35"/>
        <v>1722</v>
      </c>
      <c r="K206" s="28">
        <f t="shared" si="36"/>
        <v>1824</v>
      </c>
      <c r="L206" s="27">
        <v>3486.68</v>
      </c>
      <c r="M206" s="27">
        <f t="shared" si="37"/>
        <v>7032.68</v>
      </c>
      <c r="N206" s="27">
        <f t="shared" si="38"/>
        <v>52967.32</v>
      </c>
    </row>
    <row r="207" spans="1:14" s="10" customFormat="1" ht="69" customHeight="1" x14ac:dyDescent="0.25">
      <c r="A207" s="50">
        <v>194</v>
      </c>
      <c r="B207" s="21" t="s">
        <v>154</v>
      </c>
      <c r="C207" s="22" t="s">
        <v>179</v>
      </c>
      <c r="D207" s="21" t="s">
        <v>184</v>
      </c>
      <c r="E207" s="23" t="s">
        <v>19</v>
      </c>
      <c r="F207" s="24" t="s">
        <v>136</v>
      </c>
      <c r="G207" s="25">
        <v>44511</v>
      </c>
      <c r="H207" s="25">
        <v>44723</v>
      </c>
      <c r="I207" s="28">
        <v>60000</v>
      </c>
      <c r="J207" s="27">
        <f t="shared" si="35"/>
        <v>1722</v>
      </c>
      <c r="K207" s="28">
        <f t="shared" si="36"/>
        <v>1824</v>
      </c>
      <c r="L207" s="27">
        <v>3486.68</v>
      </c>
      <c r="M207" s="27">
        <f t="shared" si="37"/>
        <v>7032.68</v>
      </c>
      <c r="N207" s="27">
        <f t="shared" si="38"/>
        <v>52967.32</v>
      </c>
    </row>
    <row r="208" spans="1:14" s="10" customFormat="1" ht="69" customHeight="1" x14ac:dyDescent="0.25">
      <c r="A208" s="50">
        <v>195</v>
      </c>
      <c r="B208" s="21" t="s">
        <v>160</v>
      </c>
      <c r="C208" s="22" t="s">
        <v>179</v>
      </c>
      <c r="D208" s="21" t="s">
        <v>184</v>
      </c>
      <c r="E208" s="23" t="s">
        <v>19</v>
      </c>
      <c r="F208" s="24" t="s">
        <v>136</v>
      </c>
      <c r="G208" s="25">
        <v>44511</v>
      </c>
      <c r="H208" s="25">
        <v>44692</v>
      </c>
      <c r="I208" s="28">
        <v>40000</v>
      </c>
      <c r="J208" s="27">
        <f t="shared" si="35"/>
        <v>1148</v>
      </c>
      <c r="K208" s="28">
        <f t="shared" si="36"/>
        <v>1216</v>
      </c>
      <c r="L208" s="27">
        <v>442.65</v>
      </c>
      <c r="M208" s="27">
        <f t="shared" si="37"/>
        <v>2806.65</v>
      </c>
      <c r="N208" s="27">
        <f t="shared" si="38"/>
        <v>37193.35</v>
      </c>
    </row>
    <row r="209" spans="1:14" s="10" customFormat="1" ht="69" customHeight="1" x14ac:dyDescent="0.25">
      <c r="A209" s="50">
        <v>196</v>
      </c>
      <c r="B209" s="21" t="s">
        <v>86</v>
      </c>
      <c r="C209" s="22" t="s">
        <v>203</v>
      </c>
      <c r="D209" s="22" t="s">
        <v>219</v>
      </c>
      <c r="E209" s="23" t="s">
        <v>19</v>
      </c>
      <c r="F209" s="24" t="s">
        <v>136</v>
      </c>
      <c r="G209" s="25">
        <v>44531</v>
      </c>
      <c r="H209" s="25">
        <v>44713</v>
      </c>
      <c r="I209" s="28">
        <v>175000</v>
      </c>
      <c r="J209" s="27">
        <f t="shared" si="35"/>
        <v>5022.5</v>
      </c>
      <c r="K209" s="28">
        <f>162625*3.04%</f>
        <v>4943.8</v>
      </c>
      <c r="L209" s="27">
        <v>29841.29</v>
      </c>
      <c r="M209" s="27">
        <f t="shared" si="37"/>
        <v>39807.589999999997</v>
      </c>
      <c r="N209" s="27">
        <f t="shared" si="38"/>
        <v>135192.41</v>
      </c>
    </row>
    <row r="210" spans="1:14" s="10" customFormat="1" ht="69" customHeight="1" x14ac:dyDescent="0.25">
      <c r="A210" s="50">
        <v>197</v>
      </c>
      <c r="B210" s="21" t="s">
        <v>98</v>
      </c>
      <c r="C210" s="22" t="s">
        <v>203</v>
      </c>
      <c r="D210" s="22" t="s">
        <v>237</v>
      </c>
      <c r="E210" s="23" t="s">
        <v>19</v>
      </c>
      <c r="F210" s="24" t="s">
        <v>136</v>
      </c>
      <c r="G210" s="25">
        <v>44593</v>
      </c>
      <c r="H210" s="25">
        <v>44774</v>
      </c>
      <c r="I210" s="28">
        <v>95000</v>
      </c>
      <c r="J210" s="27">
        <f t="shared" si="35"/>
        <v>2726.5</v>
      </c>
      <c r="K210" s="28">
        <f>+I210*3.04%</f>
        <v>2888</v>
      </c>
      <c r="L210" s="27">
        <v>10929.24</v>
      </c>
      <c r="M210" s="27">
        <f t="shared" si="37"/>
        <v>16543.739999999998</v>
      </c>
      <c r="N210" s="27">
        <f t="shared" si="38"/>
        <v>78456.260000000009</v>
      </c>
    </row>
    <row r="211" spans="1:14" s="10" customFormat="1" ht="69" customHeight="1" x14ac:dyDescent="0.25">
      <c r="A211" s="50">
        <v>198</v>
      </c>
      <c r="B211" s="21" t="s">
        <v>123</v>
      </c>
      <c r="C211" s="22" t="s">
        <v>203</v>
      </c>
      <c r="D211" s="22" t="s">
        <v>206</v>
      </c>
      <c r="E211" s="23" t="s">
        <v>19</v>
      </c>
      <c r="F211" s="24" t="s">
        <v>136</v>
      </c>
      <c r="G211" s="25">
        <v>44593</v>
      </c>
      <c r="H211" s="25">
        <v>44774</v>
      </c>
      <c r="I211" s="28">
        <v>60000</v>
      </c>
      <c r="J211" s="27">
        <f t="shared" si="35"/>
        <v>1722</v>
      </c>
      <c r="K211" s="28">
        <f>+I211*3.04%</f>
        <v>1824</v>
      </c>
      <c r="L211" s="27">
        <v>3486.68</v>
      </c>
      <c r="M211" s="27">
        <f t="shared" si="37"/>
        <v>7032.68</v>
      </c>
      <c r="N211" s="27">
        <f t="shared" si="38"/>
        <v>52967.32</v>
      </c>
    </row>
    <row r="212" spans="1:14" s="10" customFormat="1" ht="69" customHeight="1" x14ac:dyDescent="0.25">
      <c r="A212" s="50">
        <v>199</v>
      </c>
      <c r="B212" s="21" t="s">
        <v>78</v>
      </c>
      <c r="C212" s="22" t="s">
        <v>185</v>
      </c>
      <c r="D212" s="22" t="s">
        <v>215</v>
      </c>
      <c r="E212" s="23" t="s">
        <v>19</v>
      </c>
      <c r="F212" s="24" t="s">
        <v>136</v>
      </c>
      <c r="G212" s="52">
        <v>44479</v>
      </c>
      <c r="H212" s="52">
        <v>44661</v>
      </c>
      <c r="I212" s="28">
        <v>175000</v>
      </c>
      <c r="J212" s="27">
        <f t="shared" si="35"/>
        <v>5022.5</v>
      </c>
      <c r="K212" s="28">
        <f>162625*3.04%</f>
        <v>4943.8</v>
      </c>
      <c r="L212" s="27">
        <v>29841.29</v>
      </c>
      <c r="M212" s="27">
        <f t="shared" si="37"/>
        <v>39807.589999999997</v>
      </c>
      <c r="N212" s="27">
        <f t="shared" si="38"/>
        <v>135192.41</v>
      </c>
    </row>
    <row r="213" spans="1:14" s="10" customFormat="1" ht="69" customHeight="1" x14ac:dyDescent="0.25">
      <c r="A213" s="50">
        <v>200</v>
      </c>
      <c r="B213" s="21" t="s">
        <v>235</v>
      </c>
      <c r="C213" s="22" t="s">
        <v>185</v>
      </c>
      <c r="D213" s="22" t="s">
        <v>236</v>
      </c>
      <c r="E213" s="23" t="s">
        <v>19</v>
      </c>
      <c r="F213" s="24" t="s">
        <v>136</v>
      </c>
      <c r="G213" s="52">
        <v>44531</v>
      </c>
      <c r="H213" s="52">
        <v>44713</v>
      </c>
      <c r="I213" s="28">
        <v>40000</v>
      </c>
      <c r="J213" s="27">
        <f t="shared" si="35"/>
        <v>1148</v>
      </c>
      <c r="K213" s="28">
        <v>1216</v>
      </c>
      <c r="L213" s="27">
        <v>442.65</v>
      </c>
      <c r="M213" s="27">
        <v>2831.65</v>
      </c>
      <c r="N213" s="27">
        <v>37168.35</v>
      </c>
    </row>
    <row r="214" spans="1:14" s="10" customFormat="1" ht="69" customHeight="1" x14ac:dyDescent="0.25">
      <c r="A214" s="50">
        <v>201</v>
      </c>
      <c r="B214" s="21" t="s">
        <v>226</v>
      </c>
      <c r="C214" s="22" t="s">
        <v>185</v>
      </c>
      <c r="D214" s="22" t="s">
        <v>186</v>
      </c>
      <c r="E214" s="23" t="s">
        <v>19</v>
      </c>
      <c r="F214" s="24" t="s">
        <v>136</v>
      </c>
      <c r="G214" s="52">
        <v>44652</v>
      </c>
      <c r="H214" s="52">
        <v>44835</v>
      </c>
      <c r="I214" s="26">
        <v>100000</v>
      </c>
      <c r="J214" s="27">
        <f t="shared" ref="J214:J216" si="39">+I214*2.87%</f>
        <v>2870</v>
      </c>
      <c r="K214" s="28">
        <f>+I214*3.04%</f>
        <v>3040</v>
      </c>
      <c r="L214" s="27">
        <v>12105.37</v>
      </c>
      <c r="M214" s="27">
        <f t="shared" si="37"/>
        <v>18015.370000000003</v>
      </c>
      <c r="N214" s="27">
        <f t="shared" si="38"/>
        <v>81984.63</v>
      </c>
    </row>
    <row r="215" spans="1:14" s="10" customFormat="1" ht="69" customHeight="1" x14ac:dyDescent="0.25">
      <c r="A215" s="50">
        <v>202</v>
      </c>
      <c r="B215" s="21" t="s">
        <v>79</v>
      </c>
      <c r="C215" s="22" t="s">
        <v>185</v>
      </c>
      <c r="D215" s="22" t="s">
        <v>216</v>
      </c>
      <c r="E215" s="23" t="s">
        <v>19</v>
      </c>
      <c r="F215" s="24" t="s">
        <v>136</v>
      </c>
      <c r="G215" s="25">
        <v>44511</v>
      </c>
      <c r="H215" s="25">
        <v>44692</v>
      </c>
      <c r="I215" s="28">
        <v>60000</v>
      </c>
      <c r="J215" s="27">
        <f t="shared" si="39"/>
        <v>1722</v>
      </c>
      <c r="K215" s="28">
        <f>+I215*3.04%</f>
        <v>1824</v>
      </c>
      <c r="L215" s="27">
        <v>3486.68</v>
      </c>
      <c r="M215" s="27">
        <f t="shared" si="37"/>
        <v>7032.68</v>
      </c>
      <c r="N215" s="27">
        <f t="shared" si="38"/>
        <v>52967.32</v>
      </c>
    </row>
    <row r="216" spans="1:14" s="10" customFormat="1" ht="69" customHeight="1" x14ac:dyDescent="0.25">
      <c r="A216" s="50">
        <v>203</v>
      </c>
      <c r="B216" s="21" t="s">
        <v>80</v>
      </c>
      <c r="C216" s="22" t="s">
        <v>185</v>
      </c>
      <c r="D216" s="22" t="s">
        <v>217</v>
      </c>
      <c r="E216" s="23" t="s">
        <v>19</v>
      </c>
      <c r="F216" s="24" t="s">
        <v>137</v>
      </c>
      <c r="G216" s="25">
        <v>44511</v>
      </c>
      <c r="H216" s="25">
        <v>44692</v>
      </c>
      <c r="I216" s="28">
        <v>40000</v>
      </c>
      <c r="J216" s="27">
        <f t="shared" si="39"/>
        <v>1148</v>
      </c>
      <c r="K216" s="28">
        <f>+I216*3.04%</f>
        <v>1216</v>
      </c>
      <c r="L216" s="27">
        <v>442.65</v>
      </c>
      <c r="M216" s="27">
        <f t="shared" si="37"/>
        <v>2806.65</v>
      </c>
      <c r="N216" s="27">
        <f t="shared" si="38"/>
        <v>37193.35</v>
      </c>
    </row>
    <row r="217" spans="1:14" s="9" customFormat="1" ht="27.75" customHeight="1" x14ac:dyDescent="0.3">
      <c r="A217" s="58"/>
      <c r="B217" s="63" t="s">
        <v>5</v>
      </c>
      <c r="C217" s="64"/>
      <c r="D217" s="64"/>
      <c r="E217" s="64"/>
      <c r="F217" s="64"/>
      <c r="G217" s="64"/>
      <c r="H217" s="65"/>
      <c r="I217" s="29">
        <f t="shared" ref="I217:N217" si="40">SUM(I14:I216)</f>
        <v>14834916.67</v>
      </c>
      <c r="J217" s="29">
        <f t="shared" si="40"/>
        <v>425762.10842900001</v>
      </c>
      <c r="K217" s="29">
        <f t="shared" si="40"/>
        <v>448644.46676799993</v>
      </c>
      <c r="L217" s="29">
        <f t="shared" si="40"/>
        <v>1333434.3299999996</v>
      </c>
      <c r="M217" s="29">
        <f t="shared" si="40"/>
        <v>2207865.9051969987</v>
      </c>
      <c r="N217" s="29">
        <f t="shared" si="40"/>
        <v>12627050.764802998</v>
      </c>
    </row>
    <row r="218" spans="1:14" s="3" customFormat="1" ht="18.75" x14ac:dyDescent="0.3">
      <c r="A218" s="30"/>
      <c r="B218" s="31" t="s">
        <v>6</v>
      </c>
      <c r="C218" s="31"/>
      <c r="D218" s="31"/>
      <c r="E218" s="31"/>
      <c r="F218" s="31"/>
      <c r="G218" s="32"/>
      <c r="H218" s="32"/>
      <c r="I218" s="33"/>
      <c r="J218" s="33"/>
      <c r="K218" s="34"/>
      <c r="L218" s="34"/>
      <c r="M218" s="35"/>
      <c r="N218" s="36"/>
    </row>
    <row r="219" spans="1:14" s="3" customFormat="1" ht="18.75" x14ac:dyDescent="0.3">
      <c r="A219" s="30"/>
      <c r="B219" s="31" t="s">
        <v>8</v>
      </c>
      <c r="C219" s="31"/>
      <c r="D219" s="31"/>
      <c r="E219" s="31"/>
      <c r="F219" s="31"/>
      <c r="G219" s="32"/>
      <c r="H219" s="32"/>
      <c r="I219" s="33"/>
      <c r="J219" s="31"/>
      <c r="K219" s="30"/>
      <c r="L219" s="30"/>
      <c r="M219" s="31"/>
      <c r="N219" s="31"/>
    </row>
    <row r="220" spans="1:14" s="3" customFormat="1" ht="18.75" x14ac:dyDescent="0.3">
      <c r="A220" s="30"/>
      <c r="B220" s="37" t="s">
        <v>9</v>
      </c>
      <c r="C220" s="37"/>
      <c r="D220" s="37"/>
      <c r="E220" s="37"/>
      <c r="F220" s="31"/>
      <c r="G220" s="37"/>
      <c r="H220" s="32"/>
      <c r="I220" s="33"/>
      <c r="J220" s="31"/>
      <c r="K220" s="30"/>
      <c r="L220" s="30"/>
      <c r="M220" s="31"/>
      <c r="N220" s="31"/>
    </row>
    <row r="221" spans="1:14" s="3" customFormat="1" ht="18.75" x14ac:dyDescent="0.3">
      <c r="A221" s="30"/>
      <c r="B221" s="31" t="s">
        <v>10</v>
      </c>
      <c r="C221" s="31"/>
      <c r="D221" s="31"/>
      <c r="E221" s="31"/>
      <c r="F221" s="31"/>
      <c r="G221" s="32"/>
      <c r="H221" s="32"/>
      <c r="I221" s="33"/>
      <c r="J221" s="31"/>
      <c r="K221" s="30"/>
      <c r="L221" s="30"/>
      <c r="M221" s="31"/>
      <c r="N221" s="31"/>
    </row>
    <row r="222" spans="1:14" s="3" customFormat="1" ht="18.75" x14ac:dyDescent="0.3">
      <c r="A222" s="30"/>
      <c r="B222" s="31" t="s">
        <v>76</v>
      </c>
      <c r="C222" s="31"/>
      <c r="D222" s="31"/>
      <c r="E222" s="31"/>
      <c r="F222" s="31"/>
      <c r="G222" s="32"/>
      <c r="H222" s="32"/>
      <c r="I222" s="33"/>
      <c r="J222" s="31"/>
      <c r="K222" s="30"/>
      <c r="L222" s="30"/>
      <c r="M222" s="31"/>
      <c r="N222" s="31"/>
    </row>
    <row r="223" spans="1:14" customFormat="1" ht="18.75" x14ac:dyDescent="0.3">
      <c r="A223" s="38"/>
      <c r="B223" s="39"/>
      <c r="C223" s="39"/>
      <c r="D223" s="39"/>
      <c r="E223" s="39"/>
      <c r="F223" s="39"/>
      <c r="G223" s="40"/>
      <c r="H223" s="40"/>
      <c r="I223" s="59"/>
      <c r="J223" s="59"/>
      <c r="K223" s="59"/>
      <c r="L223" s="30"/>
      <c r="M223" s="39"/>
      <c r="N223" s="39"/>
    </row>
    <row r="224" spans="1:14" ht="18.75" x14ac:dyDescent="0.3">
      <c r="A224" s="41"/>
      <c r="B224" s="42"/>
      <c r="C224" s="42"/>
      <c r="D224" s="43"/>
      <c r="E224" s="43"/>
      <c r="F224" s="44"/>
      <c r="G224" s="42"/>
      <c r="H224" s="42"/>
      <c r="I224" s="43"/>
      <c r="J224" s="45"/>
      <c r="K224" s="41"/>
      <c r="L224" s="30"/>
      <c r="M224" s="44"/>
      <c r="N224" s="44"/>
    </row>
    <row r="225" spans="1:14" ht="18" x14ac:dyDescent="0.25">
      <c r="A225" s="41"/>
      <c r="B225" s="42"/>
      <c r="C225" s="42"/>
      <c r="D225" s="43"/>
      <c r="E225" s="43"/>
      <c r="F225" s="44"/>
      <c r="G225" s="42"/>
      <c r="H225" s="42"/>
      <c r="I225" s="46"/>
      <c r="J225" s="45"/>
      <c r="K225" s="41"/>
      <c r="L225" s="41"/>
      <c r="M225" s="44"/>
      <c r="N225" s="44"/>
    </row>
    <row r="226" spans="1:14" ht="18" x14ac:dyDescent="0.25">
      <c r="A226" s="41"/>
      <c r="B226" s="42"/>
      <c r="C226" s="42"/>
      <c r="D226" s="43"/>
      <c r="E226" s="43"/>
      <c r="F226" s="44"/>
      <c r="G226" s="42"/>
      <c r="H226" s="42"/>
      <c r="I226" s="46"/>
      <c r="J226" s="45"/>
      <c r="K226" s="41"/>
      <c r="L226" s="41"/>
      <c r="M226" s="44"/>
      <c r="N226" s="44"/>
    </row>
    <row r="227" spans="1:14" ht="18" x14ac:dyDescent="0.25">
      <c r="A227" s="41"/>
      <c r="B227" s="42"/>
      <c r="C227" s="42"/>
      <c r="D227" s="43"/>
      <c r="E227" s="43"/>
      <c r="F227" s="44"/>
      <c r="G227" s="42"/>
      <c r="H227" s="42"/>
      <c r="I227" s="46"/>
      <c r="J227" s="45"/>
      <c r="K227" s="41"/>
      <c r="L227" s="41"/>
      <c r="M227" s="44"/>
      <c r="N227" s="44"/>
    </row>
    <row r="228" spans="1:14" ht="18" x14ac:dyDescent="0.25">
      <c r="A228" s="41"/>
      <c r="B228" s="42"/>
      <c r="C228" s="42"/>
      <c r="D228" s="43"/>
      <c r="E228" s="43"/>
      <c r="F228" s="44"/>
      <c r="G228" s="42"/>
      <c r="H228" s="42"/>
      <c r="I228" s="46"/>
      <c r="J228" s="45"/>
      <c r="K228" s="41"/>
      <c r="L228" s="41"/>
      <c r="M228" s="44"/>
      <c r="N228" s="44"/>
    </row>
    <row r="229" spans="1:14" ht="18" x14ac:dyDescent="0.25">
      <c r="A229" s="41"/>
      <c r="B229" s="47"/>
      <c r="C229" s="47"/>
      <c r="D229" s="47"/>
      <c r="E229" s="47"/>
      <c r="F229" s="44"/>
      <c r="G229" s="47"/>
      <c r="H229" s="47"/>
      <c r="I229" s="47"/>
      <c r="J229" s="47"/>
      <c r="K229" s="41"/>
      <c r="L229" s="41"/>
      <c r="M229" s="44"/>
      <c r="N229" s="44"/>
    </row>
    <row r="230" spans="1:14" customFormat="1" ht="18.75" x14ac:dyDescent="0.3">
      <c r="A230" s="38"/>
      <c r="B230" s="39"/>
      <c r="C230" s="39"/>
      <c r="D230" s="39"/>
      <c r="E230" s="39"/>
      <c r="F230" s="39"/>
      <c r="G230" s="40"/>
      <c r="H230" s="40"/>
      <c r="I230" s="39"/>
      <c r="J230" s="39"/>
      <c r="K230" s="38"/>
      <c r="L230" s="38"/>
      <c r="M230" s="39"/>
      <c r="N230" s="39"/>
    </row>
    <row r="231" spans="1:14" customFormat="1" ht="18.75" x14ac:dyDescent="0.3">
      <c r="A231" s="38"/>
      <c r="B231" s="39"/>
      <c r="C231" s="39"/>
      <c r="D231" s="39"/>
      <c r="E231" s="39"/>
      <c r="F231" s="39"/>
      <c r="G231" s="40"/>
      <c r="H231" s="40"/>
      <c r="I231" s="39"/>
      <c r="J231" s="39"/>
      <c r="K231" s="38"/>
      <c r="L231" s="38"/>
      <c r="M231" s="39"/>
      <c r="N231" s="39"/>
    </row>
    <row r="232" spans="1:14" customFormat="1" ht="15.75" x14ac:dyDescent="0.25">
      <c r="A232" s="16"/>
      <c r="B232" s="14"/>
      <c r="C232" s="14"/>
      <c r="D232" s="14"/>
      <c r="E232" s="17"/>
      <c r="F232" s="14"/>
      <c r="G232" s="18"/>
      <c r="H232" s="15"/>
      <c r="I232" s="14"/>
      <c r="J232" s="14"/>
      <c r="K232" s="16"/>
      <c r="L232" s="16"/>
      <c r="M232" s="14"/>
      <c r="N232" s="14"/>
    </row>
    <row r="233" spans="1:14" customFormat="1" ht="15.75" x14ac:dyDescent="0.25">
      <c r="A233" s="16"/>
      <c r="B233" s="14"/>
      <c r="C233" s="14"/>
      <c r="D233" s="19"/>
      <c r="E233" s="17"/>
      <c r="F233" s="14"/>
      <c r="G233" s="18"/>
      <c r="H233" s="18"/>
      <c r="I233" s="18"/>
      <c r="J233" s="14"/>
      <c r="K233" s="16"/>
      <c r="L233" s="16"/>
      <c r="M233" s="14"/>
      <c r="N233" s="14"/>
    </row>
    <row r="234" spans="1:14" customFormat="1" ht="18.75" x14ac:dyDescent="0.3">
      <c r="A234" s="4"/>
      <c r="C234" s="14"/>
      <c r="D234" s="1"/>
      <c r="E234" s="2"/>
      <c r="G234" s="8"/>
      <c r="H234" s="8"/>
      <c r="I234" s="8"/>
      <c r="K234" s="4"/>
      <c r="L234" s="4"/>
    </row>
    <row r="235" spans="1:14" customFormat="1" ht="15.75" x14ac:dyDescent="0.25">
      <c r="A235" s="4"/>
      <c r="C235" s="14"/>
      <c r="D235" s="1"/>
      <c r="G235" s="6"/>
      <c r="H235" s="6"/>
      <c r="K235" s="4"/>
      <c r="L235" s="4"/>
    </row>
    <row r="236" spans="1:14" customFormat="1" ht="15.75" x14ac:dyDescent="0.25">
      <c r="A236" s="4"/>
      <c r="C236" s="14"/>
      <c r="D236" s="1"/>
      <c r="G236" s="6"/>
      <c r="H236" s="6"/>
      <c r="K236" s="4"/>
      <c r="L236" s="4"/>
    </row>
    <row r="237" spans="1:14" customFormat="1" ht="38.25" customHeight="1" x14ac:dyDescent="0.25">
      <c r="A237" s="4"/>
      <c r="C237" s="14"/>
      <c r="D237" s="1"/>
      <c r="G237" s="6"/>
      <c r="H237" s="6"/>
      <c r="K237" s="4"/>
      <c r="L237" s="4"/>
    </row>
    <row r="238" spans="1:14" customFormat="1" ht="15.75" x14ac:dyDescent="0.25">
      <c r="A238" s="4"/>
      <c r="C238" s="14"/>
      <c r="D238" s="1"/>
      <c r="G238" s="6"/>
      <c r="H238" s="6"/>
      <c r="K238" s="4"/>
      <c r="L238" s="4"/>
    </row>
    <row r="239" spans="1:14" customFormat="1" ht="15.75" x14ac:dyDescent="0.25">
      <c r="A239" s="4"/>
      <c r="C239" s="14"/>
      <c r="D239" s="1"/>
      <c r="G239" s="6"/>
      <c r="H239" s="6"/>
      <c r="K239" s="4"/>
      <c r="L239" s="4"/>
    </row>
    <row r="240" spans="1:14" customFormat="1" ht="34.5" customHeight="1" x14ac:dyDescent="0.25">
      <c r="A240" s="4"/>
      <c r="C240" s="14"/>
      <c r="D240" s="1"/>
      <c r="G240" s="6"/>
      <c r="H240" s="6"/>
      <c r="K240" s="4"/>
      <c r="L240" s="4"/>
    </row>
    <row r="241" spans="1:12" customFormat="1" ht="42.75" customHeight="1" x14ac:dyDescent="0.25">
      <c r="A241" s="4"/>
      <c r="D241" s="20"/>
      <c r="G241" s="6"/>
      <c r="H241" s="6"/>
      <c r="K241" s="4"/>
      <c r="L241" s="4"/>
    </row>
    <row r="242" spans="1:12" customFormat="1" ht="15" x14ac:dyDescent="0.25">
      <c r="A242" s="4"/>
      <c r="G242" s="6"/>
      <c r="H242" s="6"/>
      <c r="K242" s="4"/>
      <c r="L242" s="4"/>
    </row>
    <row r="243" spans="1:12" customFormat="1" ht="15" x14ac:dyDescent="0.25">
      <c r="A243" s="4"/>
      <c r="B243" s="2"/>
      <c r="D243" t="s">
        <v>7</v>
      </c>
      <c r="G243" s="6"/>
      <c r="H243" s="6"/>
      <c r="K243" s="4"/>
      <c r="L243" s="4"/>
    </row>
    <row r="244" spans="1:12" customFormat="1" ht="15" x14ac:dyDescent="0.25">
      <c r="A244" s="4"/>
      <c r="B244" s="2"/>
      <c r="G244" s="6"/>
      <c r="H244" s="6"/>
      <c r="K244" s="4"/>
      <c r="L244" s="4"/>
    </row>
    <row r="245" spans="1:12" customFormat="1" ht="15" x14ac:dyDescent="0.25">
      <c r="A245" s="4"/>
      <c r="B245" s="2"/>
      <c r="G245" s="6"/>
      <c r="H245" s="6"/>
      <c r="K245" s="4"/>
      <c r="L245" s="4"/>
    </row>
  </sheetData>
  <mergeCells count="4">
    <mergeCell ref="D8:J9"/>
    <mergeCell ref="B217:H217"/>
    <mergeCell ref="D11:I11"/>
    <mergeCell ref="D10:I10"/>
  </mergeCells>
  <phoneticPr fontId="20" type="noConversion"/>
  <pageMargins left="0.70866141732283461" right="0.70866141732283461" top="0.74803149606299213" bottom="0.74803149606299213" header="0.31496062992125984" footer="0.31496062992125984"/>
  <pageSetup paperSize="5" scale="46" fitToHeight="0" orientation="landscape" r:id="rId1"/>
  <rowBreaks count="8" manualBreakCount="8">
    <brk id="27" max="13" man="1"/>
    <brk id="86" max="14" man="1"/>
    <brk id="128" max="13" man="1"/>
    <brk id="141" max="13" man="1"/>
    <brk id="155" max="13" man="1"/>
    <brk id="181" max="13" man="1"/>
    <brk id="203" max="16383" man="1"/>
    <brk id="2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TECNICO CONTRATADO</vt:lpstr>
      <vt:lpstr>'TECNICO CONTRATADO'!Títulos_a_imprimir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calgarroba@claro.net.do</cp:lastModifiedBy>
  <cp:lastPrinted>2022-04-06T20:14:32Z</cp:lastPrinted>
  <dcterms:created xsi:type="dcterms:W3CDTF">2015-04-22T16:42:59Z</dcterms:created>
  <dcterms:modified xsi:type="dcterms:W3CDTF">2022-04-08T18:29:44Z</dcterms:modified>
</cp:coreProperties>
</file>