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1\PARA DOÑA BIBIAN MODIFICADO - ESTRUCTURA\"/>
    </mc:Choice>
  </mc:AlternateContent>
  <xr:revisionPtr revIDLastSave="0" documentId="13_ncr:1_{9E460E1D-7D55-4A78-AB3D-1A00016004CD}" xr6:coauthVersionLast="46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ECNICO CONTRATADO" sheetId="3" r:id="rId1"/>
  </sheets>
  <definedNames>
    <definedName name="_xlnm.Print_Titles" localSheetId="0">'TECNICO CONTRATADO'!$1:$10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0" i="3" l="1"/>
  <c r="I150" i="3"/>
  <c r="L93" i="3"/>
  <c r="K93" i="3"/>
  <c r="L92" i="3"/>
  <c r="K92" i="3"/>
  <c r="L140" i="3"/>
  <c r="K140" i="3"/>
  <c r="L32" i="3"/>
  <c r="K32" i="3"/>
  <c r="L98" i="3"/>
  <c r="K98" i="3"/>
  <c r="L97" i="3"/>
  <c r="K97" i="3"/>
  <c r="L100" i="3"/>
  <c r="K100" i="3"/>
  <c r="L91" i="3"/>
  <c r="K91" i="3"/>
  <c r="L139" i="3"/>
  <c r="K139" i="3"/>
  <c r="L56" i="3"/>
  <c r="K56" i="3"/>
  <c r="L138" i="3"/>
  <c r="K138" i="3"/>
  <c r="L90" i="3"/>
  <c r="K90" i="3"/>
  <c r="L89" i="3"/>
  <c r="K89" i="3"/>
  <c r="L88" i="3"/>
  <c r="K88" i="3"/>
  <c r="L87" i="3"/>
  <c r="K87" i="3"/>
  <c r="M86" i="3"/>
  <c r="N86" i="3" s="1"/>
  <c r="L101" i="3"/>
  <c r="K101" i="3"/>
  <c r="L85" i="3"/>
  <c r="K85" i="3"/>
  <c r="L84" i="3"/>
  <c r="K84" i="3"/>
  <c r="L83" i="3"/>
  <c r="K83" i="3"/>
  <c r="L30" i="3"/>
  <c r="K30" i="3"/>
  <c r="L130" i="3"/>
  <c r="K130" i="3"/>
  <c r="L129" i="3"/>
  <c r="K129" i="3"/>
  <c r="L29" i="3"/>
  <c r="K29" i="3"/>
  <c r="L28" i="3"/>
  <c r="K28" i="3"/>
  <c r="L107" i="3"/>
  <c r="K107" i="3"/>
  <c r="L145" i="3"/>
  <c r="K145" i="3"/>
  <c r="L82" i="3"/>
  <c r="K82" i="3"/>
  <c r="L81" i="3"/>
  <c r="K81" i="3"/>
  <c r="L80" i="3"/>
  <c r="K80" i="3"/>
  <c r="L79" i="3"/>
  <c r="K79" i="3"/>
  <c r="L99" i="3"/>
  <c r="K99" i="3"/>
  <c r="L78" i="3"/>
  <c r="K78" i="3"/>
  <c r="L77" i="3"/>
  <c r="K77" i="3"/>
  <c r="L76" i="3"/>
  <c r="K76" i="3"/>
  <c r="L75" i="3"/>
  <c r="K75" i="3"/>
  <c r="L74" i="3"/>
  <c r="K74" i="3"/>
  <c r="L119" i="3"/>
  <c r="K119" i="3"/>
  <c r="L118" i="3"/>
  <c r="K118" i="3"/>
  <c r="L123" i="3"/>
  <c r="K123" i="3"/>
  <c r="L51" i="3"/>
  <c r="K51" i="3"/>
  <c r="L50" i="3"/>
  <c r="K50" i="3"/>
  <c r="L49" i="3"/>
  <c r="K49" i="3"/>
  <c r="L128" i="3"/>
  <c r="K1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43" i="3"/>
  <c r="K143" i="3"/>
  <c r="L144" i="3"/>
  <c r="K144" i="3"/>
  <c r="L141" i="3"/>
  <c r="K141" i="3"/>
  <c r="L55" i="3"/>
  <c r="K55" i="3"/>
  <c r="L54" i="3"/>
  <c r="K54" i="3"/>
  <c r="L137" i="3"/>
  <c r="K137" i="3"/>
  <c r="L136" i="3"/>
  <c r="K136" i="3"/>
  <c r="L70" i="3"/>
  <c r="K70" i="3"/>
  <c r="L96" i="3"/>
  <c r="K96" i="3"/>
  <c r="L116" i="3"/>
  <c r="K116" i="3"/>
  <c r="L69" i="3"/>
  <c r="K69" i="3"/>
  <c r="L68" i="3"/>
  <c r="K68" i="3"/>
  <c r="L67" i="3"/>
  <c r="K67" i="3"/>
  <c r="L109" i="3"/>
  <c r="K109" i="3"/>
  <c r="L112" i="3"/>
  <c r="K112" i="3"/>
  <c r="L127" i="3"/>
  <c r="K127" i="3"/>
  <c r="K142" i="3"/>
  <c r="M142" i="3" s="1"/>
  <c r="N142" i="3" s="1"/>
  <c r="L53" i="3"/>
  <c r="K53" i="3"/>
  <c r="L102" i="3"/>
  <c r="K102" i="3"/>
  <c r="L95" i="3"/>
  <c r="K95" i="3"/>
  <c r="L66" i="3"/>
  <c r="K66" i="3"/>
  <c r="L111" i="3"/>
  <c r="K111" i="3"/>
  <c r="L149" i="3"/>
  <c r="K149" i="3"/>
  <c r="L148" i="3"/>
  <c r="K148" i="3"/>
  <c r="K146" i="3"/>
  <c r="M146" i="3" s="1"/>
  <c r="N146" i="3" s="1"/>
  <c r="L103" i="3"/>
  <c r="K103" i="3"/>
  <c r="L132" i="3"/>
  <c r="K132" i="3"/>
  <c r="L120" i="3"/>
  <c r="K120" i="3"/>
  <c r="L65" i="3"/>
  <c r="K65" i="3"/>
  <c r="L135" i="3"/>
  <c r="K135" i="3"/>
  <c r="L18" i="3"/>
  <c r="K18" i="3"/>
  <c r="L52" i="3"/>
  <c r="K52" i="3"/>
  <c r="L117" i="3"/>
  <c r="K117" i="3"/>
  <c r="L17" i="3"/>
  <c r="K17" i="3"/>
  <c r="L16" i="3"/>
  <c r="K16" i="3"/>
  <c r="L64" i="3"/>
  <c r="K64" i="3"/>
  <c r="L134" i="3"/>
  <c r="K134" i="3"/>
  <c r="L113" i="3"/>
  <c r="K113" i="3"/>
  <c r="L63" i="3"/>
  <c r="K63" i="3"/>
  <c r="K47" i="3"/>
  <c r="M47" i="3" s="1"/>
  <c r="N47" i="3" s="1"/>
  <c r="K15" i="3"/>
  <c r="M15" i="3" s="1"/>
  <c r="N15" i="3" s="1"/>
  <c r="K14" i="3"/>
  <c r="M14" i="3" s="1"/>
  <c r="N14" i="3" s="1"/>
  <c r="K13" i="3"/>
  <c r="M13" i="3" s="1"/>
  <c r="N13" i="3" s="1"/>
  <c r="K46" i="3"/>
  <c r="M46" i="3" s="1"/>
  <c r="N46" i="3" s="1"/>
  <c r="K115" i="3"/>
  <c r="M115" i="3" s="1"/>
  <c r="N115" i="3" s="1"/>
  <c r="K121" i="3"/>
  <c r="M121" i="3" s="1"/>
  <c r="N121" i="3" s="1"/>
  <c r="K45" i="3"/>
  <c r="M45" i="3" s="1"/>
  <c r="N45" i="3" s="1"/>
  <c r="K48" i="3"/>
  <c r="M48" i="3" s="1"/>
  <c r="N48" i="3" s="1"/>
  <c r="K114" i="3"/>
  <c r="M114" i="3" s="1"/>
  <c r="N114" i="3" s="1"/>
  <c r="K124" i="3"/>
  <c r="M124" i="3" s="1"/>
  <c r="N124" i="3" s="1"/>
  <c r="K122" i="3"/>
  <c r="M122" i="3" s="1"/>
  <c r="N122" i="3" s="1"/>
  <c r="K12" i="3"/>
  <c r="M12" i="3" s="1"/>
  <c r="N12" i="3" s="1"/>
  <c r="K126" i="3"/>
  <c r="M126" i="3" s="1"/>
  <c r="N126" i="3" s="1"/>
  <c r="K73" i="3"/>
  <c r="M73" i="3" s="1"/>
  <c r="N73" i="3" s="1"/>
  <c r="K94" i="3"/>
  <c r="M94" i="3" s="1"/>
  <c r="N94" i="3" s="1"/>
  <c r="K147" i="3"/>
  <c r="M147" i="3" s="1"/>
  <c r="N147" i="3" s="1"/>
  <c r="K133" i="3"/>
  <c r="M133" i="3" s="1"/>
  <c r="N133" i="3" s="1"/>
  <c r="K105" i="3"/>
  <c r="M105" i="3" s="1"/>
  <c r="N105" i="3" s="1"/>
  <c r="K44" i="3"/>
  <c r="M44" i="3" s="1"/>
  <c r="N44" i="3" s="1"/>
  <c r="K131" i="3"/>
  <c r="M131" i="3" s="1"/>
  <c r="N131" i="3" s="1"/>
  <c r="K110" i="3"/>
  <c r="M110" i="3" s="1"/>
  <c r="N110" i="3" s="1"/>
  <c r="K108" i="3"/>
  <c r="M108" i="3" s="1"/>
  <c r="N108" i="3" s="1"/>
  <c r="K106" i="3"/>
  <c r="M106" i="3" s="1"/>
  <c r="N106" i="3" s="1"/>
  <c r="K43" i="3"/>
  <c r="M43" i="3" s="1"/>
  <c r="N43" i="3" s="1"/>
  <c r="K42" i="3"/>
  <c r="M42" i="3" s="1"/>
  <c r="N42" i="3" s="1"/>
  <c r="K41" i="3"/>
  <c r="M41" i="3" s="1"/>
  <c r="N41" i="3" s="1"/>
  <c r="K62" i="3"/>
  <c r="M62" i="3" s="1"/>
  <c r="N62" i="3" s="1"/>
  <c r="K11" i="3"/>
  <c r="M11" i="3" s="1"/>
  <c r="N11" i="3" s="1"/>
  <c r="K61" i="3"/>
  <c r="M61" i="3" s="1"/>
  <c r="N61" i="3" s="1"/>
  <c r="K36" i="3"/>
  <c r="M36" i="3" s="1"/>
  <c r="N36" i="3" s="1"/>
  <c r="K35" i="3"/>
  <c r="M35" i="3" s="1"/>
  <c r="N35" i="3" s="1"/>
  <c r="K34" i="3"/>
  <c r="M34" i="3" s="1"/>
  <c r="N34" i="3" s="1"/>
  <c r="K60" i="3"/>
  <c r="M60" i="3" s="1"/>
  <c r="N60" i="3" s="1"/>
  <c r="K31" i="3"/>
  <c r="M31" i="3" s="1"/>
  <c r="N31" i="3" s="1"/>
  <c r="K39" i="3"/>
  <c r="M39" i="3" s="1"/>
  <c r="N39" i="3" s="1"/>
  <c r="K38" i="3"/>
  <c r="M38" i="3" s="1"/>
  <c r="N38" i="3" s="1"/>
  <c r="K59" i="3"/>
  <c r="M59" i="3" s="1"/>
  <c r="N59" i="3" s="1"/>
  <c r="K37" i="3"/>
  <c r="M37" i="3" s="1"/>
  <c r="N37" i="3" s="1"/>
  <c r="K72" i="3"/>
  <c r="M72" i="3" s="1"/>
  <c r="N72" i="3" s="1"/>
  <c r="K71" i="3"/>
  <c r="M71" i="3" s="1"/>
  <c r="N71" i="3" s="1"/>
  <c r="K125" i="3"/>
  <c r="M125" i="3" s="1"/>
  <c r="N125" i="3" s="1"/>
  <c r="K104" i="3"/>
  <c r="M104" i="3" s="1"/>
  <c r="N104" i="3" s="1"/>
  <c r="K58" i="3"/>
  <c r="M58" i="3" s="1"/>
  <c r="N58" i="3" s="1"/>
  <c r="K40" i="3"/>
  <c r="M40" i="3" s="1"/>
  <c r="N40" i="3" s="1"/>
  <c r="K33" i="3"/>
  <c r="M33" i="3" s="1"/>
  <c r="N33" i="3" s="1"/>
  <c r="K57" i="3"/>
  <c r="M88" i="3" l="1"/>
  <c r="N88" i="3" s="1"/>
  <c r="M32" i="3"/>
  <c r="N32" i="3" s="1"/>
  <c r="M148" i="3"/>
  <c r="N148" i="3" s="1"/>
  <c r="M111" i="3"/>
  <c r="N111" i="3" s="1"/>
  <c r="M95" i="3"/>
  <c r="N95" i="3" s="1"/>
  <c r="M53" i="3"/>
  <c r="N53" i="3" s="1"/>
  <c r="M92" i="3"/>
  <c r="N92" i="3" s="1"/>
  <c r="M112" i="3"/>
  <c r="N112" i="3" s="1"/>
  <c r="M67" i="3"/>
  <c r="N67" i="3" s="1"/>
  <c r="M69" i="3"/>
  <c r="N69" i="3" s="1"/>
  <c r="M96" i="3"/>
  <c r="N96" i="3" s="1"/>
  <c r="M136" i="3"/>
  <c r="N136" i="3" s="1"/>
  <c r="M54" i="3"/>
  <c r="N54" i="3" s="1"/>
  <c r="M141" i="3"/>
  <c r="N141" i="3" s="1"/>
  <c r="M143" i="3"/>
  <c r="N143" i="3" s="1"/>
  <c r="M20" i="3"/>
  <c r="N20" i="3" s="1"/>
  <c r="M22" i="3"/>
  <c r="N22" i="3" s="1"/>
  <c r="M24" i="3"/>
  <c r="N24" i="3" s="1"/>
  <c r="M26" i="3"/>
  <c r="N26" i="3" s="1"/>
  <c r="M128" i="3"/>
  <c r="N128" i="3" s="1"/>
  <c r="M113" i="3"/>
  <c r="N113" i="3" s="1"/>
  <c r="M17" i="3"/>
  <c r="N17" i="3" s="1"/>
  <c r="M135" i="3"/>
  <c r="N135" i="3" s="1"/>
  <c r="M103" i="3"/>
  <c r="N103" i="3" s="1"/>
  <c r="M50" i="3"/>
  <c r="N50" i="3" s="1"/>
  <c r="M123" i="3"/>
  <c r="N123" i="3" s="1"/>
  <c r="M119" i="3"/>
  <c r="N119" i="3" s="1"/>
  <c r="M75" i="3"/>
  <c r="N75" i="3" s="1"/>
  <c r="M77" i="3"/>
  <c r="N77" i="3" s="1"/>
  <c r="M99" i="3"/>
  <c r="N99" i="3" s="1"/>
  <c r="M80" i="3"/>
  <c r="N80" i="3" s="1"/>
  <c r="M82" i="3"/>
  <c r="N82" i="3" s="1"/>
  <c r="M149" i="3"/>
  <c r="N149" i="3" s="1"/>
  <c r="M66" i="3"/>
  <c r="N66" i="3" s="1"/>
  <c r="M102" i="3"/>
  <c r="N102" i="3" s="1"/>
  <c r="M87" i="3"/>
  <c r="N87" i="3" s="1"/>
  <c r="M89" i="3"/>
  <c r="N89" i="3" s="1"/>
  <c r="M138" i="3"/>
  <c r="N138" i="3" s="1"/>
  <c r="M139" i="3"/>
  <c r="N139" i="3" s="1"/>
  <c r="M100" i="3"/>
  <c r="N100" i="3" s="1"/>
  <c r="M98" i="3"/>
  <c r="N98" i="3" s="1"/>
  <c r="M140" i="3"/>
  <c r="N140" i="3" s="1"/>
  <c r="M55" i="3"/>
  <c r="N55" i="3" s="1"/>
  <c r="M19" i="3"/>
  <c r="N19" i="3" s="1"/>
  <c r="M21" i="3"/>
  <c r="N21" i="3" s="1"/>
  <c r="M23" i="3"/>
  <c r="N23" i="3" s="1"/>
  <c r="M25" i="3"/>
  <c r="N25" i="3" s="1"/>
  <c r="M27" i="3"/>
  <c r="N27" i="3" s="1"/>
  <c r="M49" i="3"/>
  <c r="N49" i="3" s="1"/>
  <c r="M51" i="3"/>
  <c r="N51" i="3" s="1"/>
  <c r="M118" i="3"/>
  <c r="N118" i="3" s="1"/>
  <c r="M74" i="3"/>
  <c r="N74" i="3" s="1"/>
  <c r="M127" i="3"/>
  <c r="N127" i="3" s="1"/>
  <c r="M109" i="3"/>
  <c r="N109" i="3" s="1"/>
  <c r="M68" i="3"/>
  <c r="N68" i="3" s="1"/>
  <c r="M116" i="3"/>
  <c r="N116" i="3" s="1"/>
  <c r="M70" i="3"/>
  <c r="N70" i="3" s="1"/>
  <c r="M137" i="3"/>
  <c r="N137" i="3" s="1"/>
  <c r="M144" i="3"/>
  <c r="N144" i="3" s="1"/>
  <c r="M56" i="3"/>
  <c r="N56" i="3" s="1"/>
  <c r="M97" i="3"/>
  <c r="N97" i="3" s="1"/>
  <c r="M93" i="3"/>
  <c r="N93" i="3" s="1"/>
  <c r="M76" i="3"/>
  <c r="N76" i="3" s="1"/>
  <c r="M78" i="3"/>
  <c r="N78" i="3" s="1"/>
  <c r="M79" i="3"/>
  <c r="N79" i="3" s="1"/>
  <c r="M81" i="3"/>
  <c r="N81" i="3" s="1"/>
  <c r="M145" i="3"/>
  <c r="N145" i="3" s="1"/>
  <c r="M28" i="3"/>
  <c r="N28" i="3" s="1"/>
  <c r="M129" i="3"/>
  <c r="N129" i="3" s="1"/>
  <c r="M30" i="3"/>
  <c r="N30" i="3" s="1"/>
  <c r="M84" i="3"/>
  <c r="N84" i="3" s="1"/>
  <c r="M101" i="3"/>
  <c r="N101" i="3" s="1"/>
  <c r="M91" i="3"/>
  <c r="N91" i="3" s="1"/>
  <c r="M134" i="3"/>
  <c r="N134" i="3" s="1"/>
  <c r="M16" i="3"/>
  <c r="N16" i="3" s="1"/>
  <c r="M52" i="3"/>
  <c r="N52" i="3" s="1"/>
  <c r="M65" i="3"/>
  <c r="N65" i="3" s="1"/>
  <c r="M132" i="3"/>
  <c r="N132" i="3" s="1"/>
  <c r="M107" i="3"/>
  <c r="N107" i="3" s="1"/>
  <c r="M29" i="3"/>
  <c r="N29" i="3" s="1"/>
  <c r="M130" i="3"/>
  <c r="N130" i="3" s="1"/>
  <c r="M83" i="3"/>
  <c r="N83" i="3" s="1"/>
  <c r="M85" i="3"/>
  <c r="N85" i="3" s="1"/>
  <c r="M90" i="3"/>
  <c r="N90" i="3" s="1"/>
  <c r="M63" i="3"/>
  <c r="N63" i="3" s="1"/>
  <c r="M64" i="3"/>
  <c r="N64" i="3" s="1"/>
  <c r="M117" i="3"/>
  <c r="N117" i="3" s="1"/>
  <c r="M18" i="3"/>
  <c r="N18" i="3" s="1"/>
  <c r="M120" i="3"/>
  <c r="N120" i="3" s="1"/>
  <c r="M57" i="3"/>
  <c r="M150" i="3" l="1"/>
  <c r="N57" i="3"/>
</calcChain>
</file>

<file path=xl/sharedStrings.xml><?xml version="1.0" encoding="utf-8"?>
<sst xmlns="http://schemas.openxmlformats.org/spreadsheetml/2006/main" count="769" uniqueCount="267">
  <si>
    <t>AFP</t>
  </si>
  <si>
    <t>ISR</t>
  </si>
  <si>
    <t>SFS</t>
  </si>
  <si>
    <t>CARGO</t>
  </si>
  <si>
    <t>TOTAL DESC.</t>
  </si>
  <si>
    <t>TOTAL GENERAL</t>
  </si>
  <si>
    <t>Observaciones:</t>
  </si>
  <si>
    <t xml:space="preserve"> 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</si>
  <si>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</si>
  <si>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</si>
  <si>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</si>
  <si>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 xml:space="preserve">FECHA INICIO </t>
  </si>
  <si>
    <t xml:space="preserve">       Enc. Dpto. De Recursos Humanos</t>
  </si>
  <si>
    <t xml:space="preserve">FECHA TERMINO </t>
  </si>
  <si>
    <t>ESTEFANY ISABEL GENAO FERNÁNDEZ</t>
  </si>
  <si>
    <t>LUÍS EDUARDO ACOSTA GÓMEZ</t>
  </si>
  <si>
    <t xml:space="preserve">MARIANO DE LA CRUZ HERNÁNDEZ </t>
  </si>
  <si>
    <t>ANALISTA DE DATOS</t>
  </si>
  <si>
    <t>ESPECIALISTA DE ESTÁNDARES Y NORMATIVAS</t>
  </si>
  <si>
    <t>MONITOR ESTADÍSTICO</t>
  </si>
  <si>
    <t>ANALISTA</t>
  </si>
  <si>
    <t>MONITOR DE MANTENIMIENTO DEL DATACENTER DEL ESTADO</t>
  </si>
  <si>
    <t>CONTRATADO E IGUALADO</t>
  </si>
  <si>
    <t>VERÓNICA PAOLA CASTRO ROSARIO</t>
  </si>
  <si>
    <t>OMI SADHAI MERCEDES GARCÍA</t>
  </si>
  <si>
    <t>TÉCNICO SOPORTE A USUARIO</t>
  </si>
  <si>
    <t>KATHERINE ISABEL FERRERAS DIAZ</t>
  </si>
  <si>
    <t>ROBERTO CHACÓN ALCÁNTARA</t>
  </si>
  <si>
    <t>DESARROLLADOR</t>
  </si>
  <si>
    <t>KELVIN JOSÉ ARREDONDO MARTÍNEZ</t>
  </si>
  <si>
    <t xml:space="preserve">GISEL OLGALINA CUEVAS </t>
  </si>
  <si>
    <t>TÉCNICO DE OPERACIONES TIC</t>
  </si>
  <si>
    <t>ESMERLIN JOEL MIESES</t>
  </si>
  <si>
    <t>WILMO MARTÍNEZ SOLANO</t>
  </si>
  <si>
    <t>GEORGE LUÍS MARMOL SÁNCHEZ</t>
  </si>
  <si>
    <t>RUTH NAFTALI GOMERA RODRÍGUEZ</t>
  </si>
  <si>
    <t>GEORGE MIGUEL BUENO NOVA</t>
  </si>
  <si>
    <t>TAHIRÍ DURÁN JIMÉNEZ</t>
  </si>
  <si>
    <t>CHRISTIAN FELIX GIL CASTILLO</t>
  </si>
  <si>
    <t>CARLOS DANIEL GUERRERO RODRÍGUEZ</t>
  </si>
  <si>
    <t>ESPECIALISTA EN ESTÁNDARES Y NORMATIVAS</t>
  </si>
  <si>
    <t>TECNICO SOPORTE A USUARIO</t>
  </si>
  <si>
    <t>ANALISTA DE CALIDAD</t>
  </si>
  <si>
    <t>MARLON DIAZ LÓPEZ</t>
  </si>
  <si>
    <t xml:space="preserve">                      Lic. Gloris Pérez</t>
  </si>
  <si>
    <t>01-abril-21</t>
  </si>
  <si>
    <t>15-abril-21</t>
  </si>
  <si>
    <t>JOSE DELIO ARES GUZMAN</t>
  </si>
  <si>
    <t>ASESOR</t>
  </si>
  <si>
    <t>RAMON TOMAS TAMARES KELLY</t>
  </si>
  <si>
    <t>MELISHA PATRONE CASTRO</t>
  </si>
  <si>
    <t>AMBIORIX MENDOZA MONEGRO</t>
  </si>
  <si>
    <t>FREINER LEANDRO SENCION RAMIREZ</t>
  </si>
  <si>
    <t>GUEVERT BOCIO PEREZ</t>
  </si>
  <si>
    <t>JAVIER GERMOSEN BAEZ</t>
  </si>
  <si>
    <t>JOEL ALTAGRACIA RAFAEL DEL ORBE</t>
  </si>
  <si>
    <t>JOHANNA MERCEDES FERNANDEZ OGANDO</t>
  </si>
  <si>
    <t>RAFAEL ANTONIO OVALLE OVANDO</t>
  </si>
  <si>
    <t>ROSANNI SENA</t>
  </si>
  <si>
    <t>EDGAR JOEL DELANOY MERCADO</t>
  </si>
  <si>
    <t>ENCARGADO DE ADMINISTRACION Y GESTION DE SERVICIOS</t>
  </si>
  <si>
    <t xml:space="preserve">LIDER DE PROYECTOS </t>
  </si>
  <si>
    <t xml:space="preserve">ENCARGADO DIVISION DE TELECOMUNICACIONES </t>
  </si>
  <si>
    <t>ENCARGADO DE DEPARTAMENTO DE OPERACIONES Y SEGURIDAD</t>
  </si>
  <si>
    <t>CAROLINA SÁCHEZ PERDOMO</t>
  </si>
  <si>
    <t>MAXIMO HAROL GÓMEZ MORA</t>
  </si>
  <si>
    <t>ENCARGADO DIVISIÓN DE ADMINISTRACIÓN DE PROYECTOS TIC</t>
  </si>
  <si>
    <t>MONITOR DE CALIDAD</t>
  </si>
  <si>
    <t>MELISSA MICHELLE MUÑOZ SURO</t>
  </si>
  <si>
    <t>ANALISTA DE PLANIFICACIÓN</t>
  </si>
  <si>
    <t>JAN MAICOL DÍAZ AQUINO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</si>
  <si>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</si>
  <si>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</si>
  <si>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</si>
  <si>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</si>
  <si>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</si>
  <si>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</si>
  <si>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</si>
  <si>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</si>
  <si>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 xml:space="preserve">JESÚS MARINE FAMILIA </t>
  </si>
  <si>
    <t>BERNARDO ANEUDY SANTOS SANTOS</t>
  </si>
  <si>
    <t>DEYVISON GARCÍA MEJÍA</t>
  </si>
  <si>
    <t>GABRIEL OCTAVIO FERNÁNDEZ LEROUXZ</t>
  </si>
  <si>
    <t>LÍDER DE PROYECTOS</t>
  </si>
  <si>
    <t>ADRIALIS ODETH HERRERA DEL ROSARIO</t>
  </si>
  <si>
    <t>ERIPSON OLIVIER PÉREZ</t>
  </si>
  <si>
    <t>ESTEBAN ALFONSO REYES FRIAS</t>
  </si>
  <si>
    <t>ALBAIRIS TEJEDA LINARES</t>
  </si>
  <si>
    <t>ROBINSON RUBEN VENTURA SENA</t>
  </si>
  <si>
    <t>MADALY VICTORIA ESTRELLA ALBA</t>
  </si>
  <si>
    <t>DANIELA PEROZO COSTE</t>
  </si>
  <si>
    <t>ISBEL CRISTINA BAUTISTA DURAN</t>
  </si>
  <si>
    <t>NEYDA ISABEL MENDEZ DE LOS SANTOS</t>
  </si>
  <si>
    <t>STEVEN JANIEL VENTURA ANTIGUA</t>
  </si>
  <si>
    <t>RAFAEL ALBERTO SILIE REGUS</t>
  </si>
  <si>
    <t>CLAUDIA ANTONIA ALVAREZ GOMEZ</t>
  </si>
  <si>
    <t>ALEXANDER HILARIO OSORIO</t>
  </si>
  <si>
    <t>CARLIXTO DIEGO JULIAO VASQUEZ</t>
  </si>
  <si>
    <t>ENCARGAO DEPARTAMENTO DE SERVICIOS PROFESIONALES</t>
  </si>
  <si>
    <t xml:space="preserve">ANALISTA DE CALIDAD </t>
  </si>
  <si>
    <t>ENC. ADMINISTRACION DEL SERVICIO TIC</t>
  </si>
  <si>
    <t>ANALISTA DE INFRAESTRUCTURA</t>
  </si>
  <si>
    <t>ENCARGADO DE DIVISION DE DESARROLLO E IMPLEMENTACION DE SISTEMAS</t>
  </si>
  <si>
    <t xml:space="preserve">ANALISTA DESARROLLO INSTITUCIONAL </t>
  </si>
  <si>
    <t xml:space="preserve">   (4*) Deducción directa declaración TSS del SUIRPLUS por registro de dependientes adicionales al SDSS. RD$1,190.12 por cada dependiente adicional registrado.</t>
  </si>
  <si>
    <t>DANELLY ALTAGRACIA HERNANDEZ MOSQUEA</t>
  </si>
  <si>
    <t>WANDER MANUEL ALMONTE CRUZ</t>
  </si>
  <si>
    <t>ROSAILY GENESIS RODRIGUEZ SANTOS</t>
  </si>
  <si>
    <t>MARIA ISABEL TORIBIO HERNANDEZ</t>
  </si>
  <si>
    <t>OSCAURY VENTURA TAVERAS</t>
  </si>
  <si>
    <t>JOSE ALBERTO LUNA PENA</t>
  </si>
  <si>
    <t>TECNICO DE TELECOMUNICACIONES</t>
  </si>
  <si>
    <t xml:space="preserve">PAOLA INES NOVA MEDINA </t>
  </si>
  <si>
    <t>RICHARD ISRAEL REYES PACHECO</t>
  </si>
  <si>
    <t>GUSTAVO RAMON TEJEDA CUEVAS</t>
  </si>
  <si>
    <t>CARLOS ISMAEL LIRANZO RODRIGUEZ</t>
  </si>
  <si>
    <t>MARLENE DECENA SALAS</t>
  </si>
  <si>
    <t>WALTER CABRAL QUINTERIO</t>
  </si>
  <si>
    <t>01-octubre-21</t>
  </si>
  <si>
    <t>15-octubre-21</t>
  </si>
  <si>
    <t>12-octubre-21</t>
  </si>
  <si>
    <t>13-octubre-21</t>
  </si>
  <si>
    <t>13-abril-21</t>
  </si>
  <si>
    <t>12-abril-21</t>
  </si>
  <si>
    <t>09-octubre-21</t>
  </si>
  <si>
    <t>09-abril-21</t>
  </si>
  <si>
    <t>14-octubre-21</t>
  </si>
  <si>
    <t>14-abril-21</t>
  </si>
  <si>
    <t>16-abril-21</t>
  </si>
  <si>
    <t>19-abril-21</t>
  </si>
  <si>
    <t>16-octubre-21</t>
  </si>
  <si>
    <t>19-octubre-21</t>
  </si>
  <si>
    <t>26-abril-21</t>
  </si>
  <si>
    <t>26-octubre-21</t>
  </si>
  <si>
    <t>10-abril-21</t>
  </si>
  <si>
    <t>10-octubre-21</t>
  </si>
  <si>
    <t>LUIS ALFREDO DE LA CRUZ ORTEGA</t>
  </si>
  <si>
    <t>ELIZABETH MICHELL VIDAL</t>
  </si>
  <si>
    <t>KELLY TACHIANA SUERO DE PÉREZ</t>
  </si>
  <si>
    <t xml:space="preserve">YSAURA CAROLINA SÁNCHEZ </t>
  </si>
  <si>
    <t>EMANUEL SANTANA GUZMÁN</t>
  </si>
  <si>
    <t>DEBORA AIMEE NAU RODRÍGUEZ</t>
  </si>
  <si>
    <t>ESTARLYN  PAOCO VARGAS MEJÍA</t>
  </si>
  <si>
    <t>YUVENNY STEFANY RAMÍREZ LACHAPELLE</t>
  </si>
  <si>
    <t>ELIANNY ELIZABETH LIRIANO CABRERA</t>
  </si>
  <si>
    <t>JOSÉ DAVID LORA JIMÉNEZ</t>
  </si>
  <si>
    <t>FRANK DERICK DE OLEO BETANCES</t>
  </si>
  <si>
    <t>JOSÉ LUIS ROMERO SÁNCHEZ</t>
  </si>
  <si>
    <t>FEDERICO RAFAEL MEDRANO VARGAS</t>
  </si>
  <si>
    <t>THELMARIE GARATE PÉREZ</t>
  </si>
  <si>
    <t>PAOLA MIGUELINA MARTÍNEZ</t>
  </si>
  <si>
    <t>MICHELLE NATALIE LUNA BORRELY</t>
  </si>
  <si>
    <t>DONALD LUGO DIAZ</t>
  </si>
  <si>
    <t>LISSETTE ANDREÍNA PACHECO FERNÁNDEZ</t>
  </si>
  <si>
    <t>LUIS DAVID MATOS LUNA</t>
  </si>
  <si>
    <t>ENMANUELLE ARIEL TORIBIO DE LOS SANTOS</t>
  </si>
  <si>
    <t>JOEL ALEXANDER JAIME BLANDINO</t>
  </si>
  <si>
    <t>KEVIN JIMÉNEZ LORENZO</t>
  </si>
  <si>
    <t>FRANCIFELLY ESTEBAN II BENCOSME FERREIRAS</t>
  </si>
  <si>
    <t>CAROLIN ALMONTE SILVERIO</t>
  </si>
  <si>
    <t>DELIGNE ALBERTO ASCENCIÓN VÁSQUEZ</t>
  </si>
  <si>
    <t>DEYBI MANUEL GUERRERO PÉREZ</t>
  </si>
  <si>
    <t>JUAN FRANCISCO DE LOS SANTOS DECENA</t>
  </si>
  <si>
    <t>MIGUEL ANGEL HERNÁNDEZ GARCÍA</t>
  </si>
  <si>
    <t>JORGE LUIS VILLAR GUERRERO</t>
  </si>
  <si>
    <t>ABEL DAVID TORRES LIZARDO</t>
  </si>
  <si>
    <t>ESTEPHANY LÓPEZ AMEZQUITA</t>
  </si>
  <si>
    <t>ALEJANDRO BASILIO SANTANA</t>
  </si>
  <si>
    <t>ELGA SÁNCHEZ HERNÁNDEZ</t>
  </si>
  <si>
    <t>ROSALIM ARBAJE SIDO</t>
  </si>
  <si>
    <t>ERKIN DARÍO DELGADO PÉREZ</t>
  </si>
  <si>
    <t>GERSIS DANIEL SIERRA ROSARIO</t>
  </si>
  <si>
    <t>LUIS ANDRÉS MATEO DÍAZ</t>
  </si>
  <si>
    <t>OSWALDO SANTIAGO MOLINA PÉREZ</t>
  </si>
  <si>
    <t>VIVIANA ESTHER BELTRÉ SEPÚLVEDA</t>
  </si>
  <si>
    <t>YURY PAOLA PINILLA VEGA</t>
  </si>
  <si>
    <t>CLARIBEL CASTRO DE PEGUERO</t>
  </si>
  <si>
    <t>GABRIELA SOSA DE PLACERES</t>
  </si>
  <si>
    <t>YANEL PEÑA CASTILLO</t>
  </si>
  <si>
    <t>ANALISTA RECURSOS HUMANOS</t>
  </si>
  <si>
    <t>ENCARGADO DE SERVICIOS DE CONFIANZA DIGITAL</t>
  </si>
  <si>
    <t>ANALISTA DE PROYECTO</t>
  </si>
  <si>
    <t>ANALISTA DE PROYECTOS.</t>
  </si>
  <si>
    <t>LÍDER DE PROYECTOS.</t>
  </si>
  <si>
    <t>ANALISTA DE DESARROLLO INSTITUCIONAL</t>
  </si>
  <si>
    <t xml:space="preserve">ANALISTA DE DESARROLLO INSTITUCIONAL </t>
  </si>
  <si>
    <t>SOPORTE A USUARIOS</t>
  </si>
  <si>
    <t>MARLUAN ESPIRITUSANTO GUERRERO</t>
  </si>
  <si>
    <t>LIDER DE PROYECTO</t>
  </si>
  <si>
    <t>NOMBRE Y APELLIDO</t>
  </si>
  <si>
    <t>DIRECCION O DEPARTAMENTO</t>
  </si>
  <si>
    <t>CATEGORIA SERVIDOR</t>
  </si>
  <si>
    <t>INGRESO BRUTO</t>
  </si>
  <si>
    <t>INGRESO NETO</t>
  </si>
  <si>
    <t>GENERO</t>
  </si>
  <si>
    <t>FEMENINO</t>
  </si>
  <si>
    <t>MASCULINO</t>
  </si>
  <si>
    <t>JOSÉ LUIS LÓPEZ GONZÁLEZ</t>
  </si>
  <si>
    <t>PABLO ANDRÉS GUERRERO REYES</t>
  </si>
  <si>
    <t>CARMEN JULIA MATA GERALDO</t>
  </si>
  <si>
    <t>TOMÁS ALEXANDER FAMILIA ARROYO</t>
  </si>
  <si>
    <t>YERSON SOTO MEJÍA</t>
  </si>
  <si>
    <t>JOEL ARIAS ALCÁNTARA</t>
  </si>
  <si>
    <t>ANDRYS LUIS PAYANO</t>
  </si>
  <si>
    <t>PEDRO SILVERIO MONEGRO</t>
  </si>
  <si>
    <t>IVÁN JOSÉ FIRESTONE URIBE</t>
  </si>
  <si>
    <t>KEVIN JOSÉ CABRAL POLANCO</t>
  </si>
  <si>
    <t>REYNALDO ENRIQUE GARCIA JAQUES</t>
  </si>
  <si>
    <t>CARLA NATALIA FERNÁNDEZ HERRERA</t>
  </si>
  <si>
    <t>PERLA MARIE HERNÁNDEZ ROSA</t>
  </si>
  <si>
    <t>ROSDANY MARIELL MESA PERALTA</t>
  </si>
  <si>
    <t>ANALISTA DE COMPRAS</t>
  </si>
  <si>
    <t>SOPORTE DE MESA DE AYUDA</t>
  </si>
  <si>
    <t>ANALISTA DE SISTEMAS INFORMÁTICOS</t>
  </si>
  <si>
    <t>Oficina Gubernamental de Tecnologías de la Información y Comunicación</t>
  </si>
  <si>
    <t>GERICK ADONIS SILVERIO FIGUEROA</t>
  </si>
  <si>
    <t xml:space="preserve">EDISON JESUS PADILLA PAULINO </t>
  </si>
  <si>
    <t xml:space="preserve">ANDRE ALFONSO PICHARDO GOICO </t>
  </si>
  <si>
    <t>YANIL MARGARITA JIMENEZ CARRASCO</t>
  </si>
  <si>
    <t>ENYER ANTONIO MERCEDES VILLEGA</t>
  </si>
  <si>
    <t>RAFAEL ANTONIO NUÑEZ DAGHER</t>
  </si>
  <si>
    <t>EDGAR JOHANDY MARTÍNEZ LORENZO</t>
  </si>
  <si>
    <t>JOSÉ ANTONIO ESTEVEZ LÓPEZ</t>
  </si>
  <si>
    <t>ELVYN ALEXANDER MARTÍNEZ CASTRO</t>
  </si>
  <si>
    <t>INGRID JOHANNA BERAS CHIRENO</t>
  </si>
  <si>
    <r>
      <t>Correspondiente al mes de Septiembre del</t>
    </r>
    <r>
      <rPr>
        <b/>
        <u/>
        <sz val="14"/>
        <rFont val="Arial"/>
        <family val="2"/>
      </rPr>
      <t xml:space="preserve"> 2021</t>
    </r>
  </si>
  <si>
    <t>No.</t>
  </si>
  <si>
    <t>Nómina de Sueldos - Contratado e Igualado</t>
  </si>
  <si>
    <t xml:space="preserve">FEDERICO EMILIO MONTERO LEBRÓN </t>
  </si>
  <si>
    <t>JHARLINE CEBALLOS BOU</t>
  </si>
  <si>
    <t>LOURDES D' OLEO D' OLEO</t>
  </si>
  <si>
    <t>DIRECCIÓN GENERAL</t>
  </si>
  <si>
    <t>DEPARTAMENTO DE RECURSOS HUMANOS</t>
  </si>
  <si>
    <t>DIRECCIÓN DE DATACENTER DEL ESTADO</t>
  </si>
  <si>
    <t>DIRECCIÓN ATENCIÓN CIUDADANA</t>
  </si>
  <si>
    <t>DIRECCIÓN DE TRANSFORMACIÓN DIGITAL GUBERNAMENTAL</t>
  </si>
  <si>
    <t>DIRECCIÓN  DE SERVICIOS DIGITALES INSTITUCIONALES</t>
  </si>
  <si>
    <t>DEPARTAMENTO DE TECNOLOGÍAS DE LA INFORMACIÓN Y COMUNICACIÓN</t>
  </si>
  <si>
    <t>ENCARGADO/A DIVISIÓN DE OPERACIONES TIC</t>
  </si>
  <si>
    <t>SOPORTE A USUARIO</t>
  </si>
  <si>
    <t>DIRECCIÓN DE RELACIONES INTERINSTITUCIONALES E INTERNACIONALES</t>
  </si>
  <si>
    <t>ASESOR/A</t>
  </si>
  <si>
    <t>COORDINADOR/A DE PROYECTO MUNICIPIOS CONECTADOS</t>
  </si>
  <si>
    <t>DIRECTOR/A DE RELACIONES INTERINSTITUCIONALES E INTERNACIONALES</t>
  </si>
  <si>
    <t>DEPARTAMENTO DE SEGURIDAD Y MONITOREO TIC</t>
  </si>
  <si>
    <t>ENCARGADO/A DEPARTAMENTO DE SEGURIDAD Y MONITOREO TIC</t>
  </si>
  <si>
    <t xml:space="preserve">COORDINADOR/A DE RELACIONES LABORALES </t>
  </si>
  <si>
    <t>DIRECCIÓN DE PLANIFICACIÓN Y DESARROLLO</t>
  </si>
  <si>
    <t>ENCARGADO/A DEPARTAMENTO DE DESARROLLO INSTITUCIONAL</t>
  </si>
  <si>
    <t>ENCARGADO/A DEPARTAMENTO DE FORMULACIÓN, MONITOREO Y EVALUACIÓN DE PLANES, PROGRAMAS Y PROYECTOS</t>
  </si>
  <si>
    <t>ENCARGADO/A DEPARTAMENTO DE CALIDAD EN LA GESTIÓN</t>
  </si>
  <si>
    <t>DIRECCIÓN ADMINISTRATIVA Y FINANCIERA</t>
  </si>
  <si>
    <t>ENCARGADO/A DEPARTAMENTO DE SERVICIOS GENERALES</t>
  </si>
  <si>
    <t>ENCARGADO/A DEPARTAMENTO DE COMPRAS Y CONTRATACIONES.</t>
  </si>
  <si>
    <t>DIRECTOR/A DE ATENCIÓN CIUDADANA</t>
  </si>
  <si>
    <t>DEPARTAMENTO DE SERVICIO PRESENCIAL</t>
  </si>
  <si>
    <t>ENCARGADO/A DE OPERACIONES CAP</t>
  </si>
  <si>
    <t>SUPERVISOR/A CAP</t>
  </si>
  <si>
    <t>AUXILIAR ADMINISTRATIVO/A</t>
  </si>
  <si>
    <t>DIRECCIÓN JURÍDICA</t>
  </si>
  <si>
    <t>DIRECTOR/A JURÍDICO</t>
  </si>
  <si>
    <t>ABOGADO/A</t>
  </si>
  <si>
    <t>DIRECCIÓN DE COMUNICACIONES</t>
  </si>
  <si>
    <t>DIRECTOR/A DE COMUNICACIONES</t>
  </si>
  <si>
    <t>ENCARGADO/A DIVISIÓN DE COMUNICACIÓN INTERNA</t>
  </si>
  <si>
    <t>COORDINADOR/A DE RELACIONES INFORMATIVAS</t>
  </si>
  <si>
    <t>DISEÑADOR/A GRÁFICO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</si>
</sst>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  <numFmt numFmtId="166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43"/>
    <xf numFmtId="0" fontId="25" fillId="0" borderId="0" xfId="0" applyFont="1"/>
    <xf numFmtId="0" fontId="26" fillId="0" borderId="0" xfId="0" applyFont="1" applyAlignment="1">
      <alignment horizontal="center"/>
    </xf>
    <xf numFmtId="0" fontId="25" fillId="0" borderId="0" xfId="43" applyFont="1"/>
    <xf numFmtId="0" fontId="25" fillId="0" borderId="0" xfId="0" applyFont="1" applyAlignment="1">
      <alignment horizontal="left"/>
    </xf>
    <xf numFmtId="164" fontId="25" fillId="0" borderId="10" xfId="43" applyNumberFormat="1" applyFont="1" applyFill="1" applyBorder="1" applyAlignment="1">
      <alignment horizontal="left" vertical="center"/>
    </xf>
    <xf numFmtId="0" fontId="25" fillId="0" borderId="0" xfId="43" applyFont="1" applyFill="1"/>
    <xf numFmtId="0" fontId="0" fillId="34" borderId="0" xfId="0" applyFill="1" applyAlignment="1">
      <alignment vertical="center"/>
    </xf>
    <xf numFmtId="0" fontId="20" fillId="34" borderId="0" xfId="0" applyFont="1" applyFill="1" applyAlignment="1">
      <alignment vertical="center"/>
    </xf>
    <xf numFmtId="0" fontId="0" fillId="34" borderId="0" xfId="0" applyFill="1"/>
    <xf numFmtId="0" fontId="25" fillId="34" borderId="0" xfId="0" applyFont="1" applyFill="1"/>
    <xf numFmtId="0" fontId="18" fillId="34" borderId="0" xfId="43" applyFill="1"/>
    <xf numFmtId="164" fontId="25" fillId="0" borderId="11" xfId="0" applyNumberFormat="1" applyFont="1" applyFill="1" applyBorder="1" applyAlignment="1">
      <alignment horizontal="left" vertical="center"/>
    </xf>
    <xf numFmtId="0" fontId="25" fillId="0" borderId="0" xfId="0" applyFont="1" applyFill="1" applyAlignment="1">
      <alignment vertical="center"/>
    </xf>
    <xf numFmtId="164" fontId="25" fillId="0" borderId="10" xfId="0" applyNumberFormat="1" applyFont="1" applyFill="1" applyBorder="1" applyAlignment="1">
      <alignment horizontal="left" vertical="center"/>
    </xf>
    <xf numFmtId="4" fontId="25" fillId="0" borderId="0" xfId="0" applyNumberFormat="1" applyFont="1"/>
    <xf numFmtId="4" fontId="25" fillId="34" borderId="0" xfId="0" applyNumberFormat="1" applyFont="1" applyFill="1"/>
    <xf numFmtId="0" fontId="16" fillId="0" borderId="0" xfId="0" applyFont="1" applyAlignment="1">
      <alignment vertical="center"/>
    </xf>
    <xf numFmtId="0" fontId="16" fillId="0" borderId="0" xfId="0" applyFont="1"/>
    <xf numFmtId="0" fontId="26" fillId="0" borderId="0" xfId="0" applyFont="1"/>
    <xf numFmtId="0" fontId="19" fillId="0" borderId="0" xfId="43" applyFont="1"/>
    <xf numFmtId="43" fontId="26" fillId="0" borderId="0" xfId="46" applyFont="1"/>
    <xf numFmtId="166" fontId="25" fillId="0" borderId="0" xfId="0" applyNumberFormat="1" applyFont="1"/>
    <xf numFmtId="164" fontId="26" fillId="33" borderId="11" xfId="43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164" fontId="25" fillId="0" borderId="11" xfId="43" applyNumberFormat="1" applyFont="1" applyFill="1" applyBorder="1" applyAlignment="1">
      <alignment horizontal="left" vertical="center"/>
    </xf>
    <xf numFmtId="44" fontId="26" fillId="0" borderId="0" xfId="47" applyFont="1"/>
    <xf numFmtId="44" fontId="26" fillId="0" borderId="0" xfId="0" applyNumberFormat="1" applyFont="1"/>
    <xf numFmtId="0" fontId="13" fillId="35" borderId="10" xfId="0" applyFont="1" applyFill="1" applyBorder="1" applyAlignment="1">
      <alignment horizontal="center" vertical="center"/>
    </xf>
    <xf numFmtId="0" fontId="13" fillId="35" borderId="10" xfId="0" applyFont="1" applyFill="1" applyBorder="1" applyAlignment="1">
      <alignment horizontal="center" vertical="center" wrapText="1"/>
    </xf>
    <xf numFmtId="0" fontId="25" fillId="0" borderId="10" xfId="43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15" fontId="25" fillId="0" borderId="10" xfId="0" applyNumberFormat="1" applyFont="1" applyFill="1" applyBorder="1" applyAlignment="1">
      <alignment horizontal="center" vertical="center"/>
    </xf>
    <xf numFmtId="15" fontId="25" fillId="0" borderId="11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1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6" fillId="33" borderId="12" xfId="43" applyFont="1" applyFill="1" applyBorder="1" applyAlignment="1">
      <alignment horizontal="right" vertical="center" wrapText="1"/>
    </xf>
    <xf numFmtId="0" fontId="26" fillId="33" borderId="13" xfId="43" applyFont="1" applyFill="1" applyBorder="1" applyAlignment="1">
      <alignment horizontal="right" vertical="center" wrapText="1"/>
    </xf>
    <xf numFmtId="165" fontId="25" fillId="0" borderId="10" xfId="0" applyNumberFormat="1" applyFont="1" applyFill="1" applyBorder="1" applyAlignment="1">
      <alignment horizontal="center" vertical="center"/>
    </xf>
    <xf numFmtId="15" fontId="25" fillId="0" borderId="10" xfId="43" applyNumberFormat="1" applyFont="1" applyFill="1" applyBorder="1" applyAlignment="1">
      <alignment horizontal="center" vertical="center"/>
    </xf>
    <xf numFmtId="15" fontId="25" fillId="0" borderId="0" xfId="43" applyNumberFormat="1" applyFont="1" applyFill="1" applyAlignment="1">
      <alignment horizontal="center" vertical="center"/>
    </xf>
    <xf numFmtId="165" fontId="25" fillId="0" borderId="11" xfId="0" applyNumberFormat="1" applyFont="1" applyFill="1" applyBorder="1" applyAlignment="1">
      <alignment horizontal="center" vertic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6" builtinId="3"/>
    <cellStyle name="Millares 2" xfId="44" xr:uid="{00000000-0005-0000-0000-000021000000}"/>
    <cellStyle name="Moneda" xfId="47" builtinId="4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692945</xdr:colOff>
      <xdr:row>161</xdr:row>
      <xdr:rowOff>35719</xdr:rowOff>
    </xdr:from>
    <xdr:to>
      <xdr:col>7</xdr:col>
      <xdr:colOff>283030</xdr:colOff>
      <xdr:row>169</xdr:row>
      <xdr:rowOff>16668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2726" y="68746688"/>
          <a:ext cx="1518897" cy="15049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71437</xdr:colOff>
      <xdr:row>0</xdr:row>
      <xdr:rowOff>83344</xdr:rowOff>
    </xdr:from>
    <xdr:to>
      <xdr:col>1</xdr:col>
      <xdr:colOff>1665999</xdr:colOff>
      <xdr:row>3</xdr:row>
      <xdr:rowOff>234369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D6DB21E-477D-4E85-A843-E08B32E50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" y="83344"/>
          <a:ext cx="1987468" cy="841588"/>
        </a:xfrm>
        <a:prstGeom prst="rect">
          <a:avLst/>
        </a:prstGeom>
      </xdr:spPr>
    </xdr:pic>
    <xdr:clientData/>
  </xdr:twoCellAnchor>
  <xdr:twoCellAnchor editAs="oneCell">
    <xdr:from>
      <xdr:col>3</xdr:col>
      <xdr:colOff>2405063</xdr:colOff>
      <xdr:row>0</xdr:row>
      <xdr:rowOff>130970</xdr:rowOff>
    </xdr:from>
    <xdr:to>
      <xdr:col>5</xdr:col>
      <xdr:colOff>190500</xdr:colOff>
      <xdr:row>4</xdr:row>
      <xdr:rowOff>107157</xdr:rowOff>
    </xdr:to>
    <xdr:pic>
      <xdr:nvPicPr>
        <xdr:cNvPr id="5" name="image3.png">
          <a:extLst>
            <a:ext uri="{FF2B5EF4-FFF2-40B4-BE49-F238E27FC236}">
              <a16:creationId xmlns:a16="http://schemas.microsoft.com/office/drawing/2014/main" id="{EC35454E-8174-4F8F-B7EF-0AA10FF8EF42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560719" y="130970"/>
          <a:ext cx="2143125" cy="9525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2"/>
  <sheetViews>
    <sheetView showGridLines="0" tabSelected="1" zoomScale="80" zoomScaleNormal="80" workbookViewId="0">
      <selection activeCell="F24" sqref="F24"/>
    </sheetView>
  </sheetViews>
  <sheetFormatPr baseColWidth="10" defaultColWidth="11.42578125" defaultRowHeight="12.75" x14ac:dyDescent="0.2"/>
  <cols>
    <col min="1" max="1" width="5.85546875" style="8" customWidth="1"/>
    <col min="2" max="2" width="56.5703125" style="8" customWidth="1"/>
    <col min="3" max="3" width="44.85546875" style="8" bestFit="1" customWidth="1"/>
    <col min="4" max="4" width="43.7109375" style="8" bestFit="1" customWidth="1"/>
    <col min="5" max="5" width="21.5703125" style="8" customWidth="1"/>
    <col min="6" max="6" width="15.7109375" style="8" bestFit="1" customWidth="1"/>
    <col min="7" max="7" width="13.140625" style="8" bestFit="1" customWidth="1"/>
    <col min="8" max="8" width="14.42578125" style="8" bestFit="1" customWidth="1"/>
    <col min="9" max="9" width="16.42578125" style="8" customWidth="1"/>
    <col min="10" max="10" width="14.85546875" style="28" bestFit="1" customWidth="1"/>
    <col min="11" max="11" width="14.85546875" style="8" bestFit="1" customWidth="1"/>
    <col min="12" max="12" width="14.85546875" style="19" bestFit="1" customWidth="1"/>
    <col min="13" max="14" width="16.42578125" style="8" bestFit="1" customWidth="1"/>
    <col min="15" max="16384" width="11.42578125" style="8"/>
  </cols>
  <sheetData>
    <row r="1" spans="1:23" s="2" customFormat="1" ht="15" x14ac:dyDescent="0.25">
      <c r="J1" s="25"/>
      <c r="L1" s="15"/>
      <c r="O1" s="3"/>
      <c r="Q1" s="3"/>
      <c r="S1" s="3"/>
      <c r="U1" s="3"/>
    </row>
    <row r="2" spans="1:23" s="2" customFormat="1" ht="24.75" customHeight="1" x14ac:dyDescent="0.25">
      <c r="J2" s="25"/>
      <c r="L2" s="16"/>
      <c r="M2" s="4"/>
      <c r="N2" s="5"/>
      <c r="O2" s="3"/>
      <c r="Q2" s="3"/>
      <c r="S2" s="3"/>
      <c r="U2" s="3"/>
    </row>
    <row r="3" spans="1:23" s="2" customFormat="1" ht="15" x14ac:dyDescent="0.25">
      <c r="J3" s="25"/>
      <c r="L3" s="15"/>
      <c r="O3" s="3"/>
      <c r="Q3" s="3"/>
      <c r="S3" s="3"/>
      <c r="U3" s="3"/>
    </row>
    <row r="4" spans="1:23" s="2" customFormat="1" ht="22.5" customHeight="1" x14ac:dyDescent="0.25">
      <c r="J4" s="25"/>
      <c r="L4" s="15"/>
      <c r="O4" s="3"/>
      <c r="Q4" s="3"/>
      <c r="S4" s="3"/>
      <c r="U4" s="3"/>
    </row>
    <row r="5" spans="1:23" s="2" customFormat="1" ht="19.5" x14ac:dyDescent="0.25"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6"/>
      <c r="P5" s="6"/>
      <c r="Q5" s="6"/>
      <c r="R5" s="6"/>
      <c r="S5" s="6"/>
      <c r="T5" s="6"/>
      <c r="U5" s="6"/>
      <c r="V5" s="6"/>
      <c r="W5" s="6"/>
    </row>
    <row r="6" spans="1:23" s="2" customFormat="1" ht="18.75" x14ac:dyDescent="0.25">
      <c r="A6" s="51" t="s">
        <v>214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7"/>
      <c r="P6" s="7"/>
      <c r="Q6" s="7"/>
      <c r="R6" s="7"/>
      <c r="S6" s="7"/>
      <c r="T6" s="7"/>
      <c r="U6" s="7"/>
      <c r="V6" s="7"/>
      <c r="W6" s="7"/>
    </row>
    <row r="7" spans="1:23" s="2" customFormat="1" ht="18" x14ac:dyDescent="0.25">
      <c r="A7" s="51" t="s">
        <v>227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4"/>
      <c r="P7" s="4"/>
      <c r="Q7" s="4"/>
      <c r="R7" s="4"/>
      <c r="S7" s="4"/>
      <c r="T7" s="4"/>
      <c r="U7" s="4"/>
      <c r="V7" s="4"/>
      <c r="W7" s="4"/>
    </row>
    <row r="8" spans="1:23" s="2" customFormat="1" ht="18" x14ac:dyDescent="0.25">
      <c r="A8" s="51" t="s">
        <v>225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4"/>
      <c r="P8" s="4"/>
      <c r="Q8" s="4"/>
      <c r="R8" s="4"/>
      <c r="S8" s="4"/>
      <c r="T8" s="4"/>
      <c r="U8" s="4"/>
      <c r="V8" s="4"/>
      <c r="W8" s="4"/>
    </row>
    <row r="9" spans="1:23" customFormat="1" ht="16.5" customHeight="1" x14ac:dyDescent="0.25">
      <c r="J9" s="26"/>
      <c r="L9" s="17"/>
    </row>
    <row r="10" spans="1:23" customFormat="1" ht="44.25" customHeight="1" x14ac:dyDescent="0.25">
      <c r="A10" s="37" t="s">
        <v>226</v>
      </c>
      <c r="B10" s="37" t="s">
        <v>189</v>
      </c>
      <c r="C10" s="37" t="s">
        <v>190</v>
      </c>
      <c r="D10" s="37" t="s">
        <v>3</v>
      </c>
      <c r="E10" s="37" t="s">
        <v>194</v>
      </c>
      <c r="F10" s="38" t="s">
        <v>191</v>
      </c>
      <c r="G10" s="38" t="s">
        <v>11</v>
      </c>
      <c r="H10" s="38" t="s">
        <v>13</v>
      </c>
      <c r="I10" s="37" t="s">
        <v>192</v>
      </c>
      <c r="J10" s="37" t="s">
        <v>1</v>
      </c>
      <c r="K10" s="37" t="s">
        <v>0</v>
      </c>
      <c r="L10" s="37" t="s">
        <v>2</v>
      </c>
      <c r="M10" s="37" t="s">
        <v>4</v>
      </c>
      <c r="N10" s="37" t="s">
        <v>193</v>
      </c>
    </row>
    <row r="11" spans="1:23" s="21" customFormat="1" ht="35.1" customHeight="1" x14ac:dyDescent="0.25">
      <c r="A11" s="39">
        <v>1</v>
      </c>
      <c r="B11" s="32" t="s">
        <v>47</v>
      </c>
      <c r="C11" s="43" t="s">
        <v>231</v>
      </c>
      <c r="D11" s="43" t="s">
        <v>48</v>
      </c>
      <c r="E11" s="40" t="s">
        <v>196</v>
      </c>
      <c r="F11" s="33" t="s">
        <v>22</v>
      </c>
      <c r="G11" s="54">
        <v>44409</v>
      </c>
      <c r="H11" s="54">
        <v>44593</v>
      </c>
      <c r="I11" s="22">
        <v>190000</v>
      </c>
      <c r="J11" s="13">
        <v>33694.99</v>
      </c>
      <c r="K11" s="13">
        <f t="shared" ref="K11:K61" si="0">+I11*2.87%</f>
        <v>5453</v>
      </c>
      <c r="L11" s="20">
        <v>4098.53</v>
      </c>
      <c r="M11" s="13">
        <f t="shared" ref="M11:M61" si="1">SUM(J11:L11)</f>
        <v>43246.52</v>
      </c>
      <c r="N11" s="13">
        <f t="shared" ref="N11:N61" si="2">I11-M11</f>
        <v>146753.48000000001</v>
      </c>
    </row>
    <row r="12" spans="1:23" s="21" customFormat="1" ht="35.1" customHeight="1" x14ac:dyDescent="0.25">
      <c r="A12" s="39">
        <v>2</v>
      </c>
      <c r="B12" s="32" t="s">
        <v>68</v>
      </c>
      <c r="C12" s="43" t="s">
        <v>235</v>
      </c>
      <c r="D12" s="43" t="s">
        <v>72</v>
      </c>
      <c r="E12" s="40" t="s">
        <v>195</v>
      </c>
      <c r="F12" s="33" t="s">
        <v>22</v>
      </c>
      <c r="G12" s="40" t="s">
        <v>123</v>
      </c>
      <c r="H12" s="40" t="s">
        <v>120</v>
      </c>
      <c r="I12" s="22">
        <v>70000</v>
      </c>
      <c r="J12" s="13">
        <v>5368.48</v>
      </c>
      <c r="K12" s="13">
        <f t="shared" si="0"/>
        <v>2009</v>
      </c>
      <c r="L12" s="20">
        <v>2128</v>
      </c>
      <c r="M12" s="13">
        <f t="shared" si="1"/>
        <v>9505.48</v>
      </c>
      <c r="N12" s="13">
        <f t="shared" si="2"/>
        <v>60494.520000000004</v>
      </c>
    </row>
    <row r="13" spans="1:23" s="21" customFormat="1" ht="35.1" customHeight="1" x14ac:dyDescent="0.25">
      <c r="A13" s="39">
        <v>3</v>
      </c>
      <c r="B13" s="32" t="s">
        <v>81</v>
      </c>
      <c r="C13" s="43" t="s">
        <v>235</v>
      </c>
      <c r="D13" s="43" t="s">
        <v>72</v>
      </c>
      <c r="E13" s="40" t="s">
        <v>196</v>
      </c>
      <c r="F13" s="33" t="s">
        <v>22</v>
      </c>
      <c r="G13" s="55">
        <v>44317</v>
      </c>
      <c r="H13" s="55">
        <v>44501</v>
      </c>
      <c r="I13" s="22">
        <v>70000</v>
      </c>
      <c r="J13" s="13">
        <v>5368.48</v>
      </c>
      <c r="K13" s="13">
        <f t="shared" si="0"/>
        <v>2009</v>
      </c>
      <c r="L13" s="20">
        <v>2128</v>
      </c>
      <c r="M13" s="13">
        <f t="shared" si="1"/>
        <v>9505.48</v>
      </c>
      <c r="N13" s="13">
        <f t="shared" si="2"/>
        <v>60494.520000000004</v>
      </c>
    </row>
    <row r="14" spans="1:23" s="21" customFormat="1" ht="35.1" customHeight="1" x14ac:dyDescent="0.25">
      <c r="A14" s="39">
        <v>4</v>
      </c>
      <c r="B14" s="32" t="s">
        <v>82</v>
      </c>
      <c r="C14" s="43" t="s">
        <v>235</v>
      </c>
      <c r="D14" s="43" t="s">
        <v>83</v>
      </c>
      <c r="E14" s="40" t="s">
        <v>196</v>
      </c>
      <c r="F14" s="33" t="s">
        <v>22</v>
      </c>
      <c r="G14" s="55">
        <v>44317</v>
      </c>
      <c r="H14" s="55">
        <v>44501</v>
      </c>
      <c r="I14" s="22">
        <v>120000</v>
      </c>
      <c r="J14" s="13">
        <v>16809.87</v>
      </c>
      <c r="K14" s="13">
        <f t="shared" si="0"/>
        <v>3444</v>
      </c>
      <c r="L14" s="20">
        <v>3648</v>
      </c>
      <c r="M14" s="13">
        <f t="shared" si="1"/>
        <v>23901.87</v>
      </c>
      <c r="N14" s="13">
        <f t="shared" si="2"/>
        <v>96098.13</v>
      </c>
    </row>
    <row r="15" spans="1:23" s="21" customFormat="1" ht="35.1" customHeight="1" x14ac:dyDescent="0.25">
      <c r="A15" s="39">
        <v>5</v>
      </c>
      <c r="B15" s="32" t="s">
        <v>84</v>
      </c>
      <c r="C15" s="43" t="s">
        <v>235</v>
      </c>
      <c r="D15" s="43" t="s">
        <v>83</v>
      </c>
      <c r="E15" s="40" t="s">
        <v>195</v>
      </c>
      <c r="F15" s="33" t="s">
        <v>22</v>
      </c>
      <c r="G15" s="55">
        <v>44317</v>
      </c>
      <c r="H15" s="55">
        <v>44501</v>
      </c>
      <c r="I15" s="22">
        <v>110000</v>
      </c>
      <c r="J15" s="13">
        <v>14160.09</v>
      </c>
      <c r="K15" s="13">
        <f t="shared" si="0"/>
        <v>3157</v>
      </c>
      <c r="L15" s="20">
        <v>3344</v>
      </c>
      <c r="M15" s="13">
        <f t="shared" si="1"/>
        <v>20661.09</v>
      </c>
      <c r="N15" s="13">
        <f t="shared" si="2"/>
        <v>89338.91</v>
      </c>
    </row>
    <row r="16" spans="1:23" s="21" customFormat="1" ht="35.1" customHeight="1" x14ac:dyDescent="0.25">
      <c r="A16" s="39">
        <v>6</v>
      </c>
      <c r="B16" s="32" t="s">
        <v>90</v>
      </c>
      <c r="C16" s="43" t="s">
        <v>235</v>
      </c>
      <c r="D16" s="43" t="s">
        <v>72</v>
      </c>
      <c r="E16" s="40" t="s">
        <v>195</v>
      </c>
      <c r="F16" s="33" t="s">
        <v>22</v>
      </c>
      <c r="G16" s="40" t="s">
        <v>129</v>
      </c>
      <c r="H16" s="40" t="s">
        <v>131</v>
      </c>
      <c r="I16" s="20">
        <v>70000</v>
      </c>
      <c r="J16" s="13">
        <v>5368.48</v>
      </c>
      <c r="K16" s="13">
        <f t="shared" si="0"/>
        <v>2009</v>
      </c>
      <c r="L16" s="20">
        <f t="shared" ref="L16:L30" si="3">+I16*3.04%</f>
        <v>2128</v>
      </c>
      <c r="M16" s="13">
        <f t="shared" si="1"/>
        <v>9505.48</v>
      </c>
      <c r="N16" s="13">
        <f t="shared" si="2"/>
        <v>60494.520000000004</v>
      </c>
    </row>
    <row r="17" spans="1:14" s="21" customFormat="1" ht="35.1" customHeight="1" x14ac:dyDescent="0.25">
      <c r="A17" s="39">
        <v>7</v>
      </c>
      <c r="B17" s="32" t="s">
        <v>91</v>
      </c>
      <c r="C17" s="43" t="s">
        <v>235</v>
      </c>
      <c r="D17" s="43" t="s">
        <v>72</v>
      </c>
      <c r="E17" s="40" t="s">
        <v>195</v>
      </c>
      <c r="F17" s="33" t="s">
        <v>22</v>
      </c>
      <c r="G17" s="55">
        <v>44317</v>
      </c>
      <c r="H17" s="55">
        <v>44501</v>
      </c>
      <c r="I17" s="20">
        <v>70000</v>
      </c>
      <c r="J17" s="13">
        <v>5368.48</v>
      </c>
      <c r="K17" s="13">
        <f t="shared" si="0"/>
        <v>2009</v>
      </c>
      <c r="L17" s="20">
        <f t="shared" si="3"/>
        <v>2128</v>
      </c>
      <c r="M17" s="13">
        <f t="shared" si="1"/>
        <v>9505.48</v>
      </c>
      <c r="N17" s="13">
        <f t="shared" si="2"/>
        <v>60494.520000000004</v>
      </c>
    </row>
    <row r="18" spans="1:14" s="21" customFormat="1" ht="35.1" customHeight="1" x14ac:dyDescent="0.25">
      <c r="A18" s="39">
        <v>8</v>
      </c>
      <c r="B18" s="32" t="s">
        <v>94</v>
      </c>
      <c r="C18" s="43" t="s">
        <v>235</v>
      </c>
      <c r="D18" s="43" t="s">
        <v>72</v>
      </c>
      <c r="E18" s="40" t="s">
        <v>196</v>
      </c>
      <c r="F18" s="33" t="s">
        <v>22</v>
      </c>
      <c r="G18" s="55">
        <v>44317</v>
      </c>
      <c r="H18" s="55">
        <v>44501</v>
      </c>
      <c r="I18" s="20">
        <v>40000</v>
      </c>
      <c r="J18" s="13">
        <v>442.65</v>
      </c>
      <c r="K18" s="13">
        <f t="shared" si="0"/>
        <v>1148</v>
      </c>
      <c r="L18" s="20">
        <f t="shared" si="3"/>
        <v>1216</v>
      </c>
      <c r="M18" s="13">
        <f t="shared" si="1"/>
        <v>2806.65</v>
      </c>
      <c r="N18" s="13">
        <f t="shared" si="2"/>
        <v>37193.35</v>
      </c>
    </row>
    <row r="19" spans="1:14" s="21" customFormat="1" ht="35.1" customHeight="1" x14ac:dyDescent="0.25">
      <c r="A19" s="39">
        <v>9</v>
      </c>
      <c r="B19" s="32" t="s">
        <v>151</v>
      </c>
      <c r="C19" s="43" t="s">
        <v>235</v>
      </c>
      <c r="D19" s="43" t="s">
        <v>182</v>
      </c>
      <c r="E19" s="40" t="s">
        <v>195</v>
      </c>
      <c r="F19" s="33" t="s">
        <v>22</v>
      </c>
      <c r="G19" s="55">
        <v>44378</v>
      </c>
      <c r="H19" s="55">
        <v>44593</v>
      </c>
      <c r="I19" s="20">
        <v>70000</v>
      </c>
      <c r="J19" s="13">
        <v>5368.48</v>
      </c>
      <c r="K19" s="13">
        <f t="shared" si="0"/>
        <v>2009</v>
      </c>
      <c r="L19" s="20">
        <f t="shared" si="3"/>
        <v>2128</v>
      </c>
      <c r="M19" s="13">
        <f t="shared" si="1"/>
        <v>9505.48</v>
      </c>
      <c r="N19" s="13">
        <f t="shared" si="2"/>
        <v>60494.520000000004</v>
      </c>
    </row>
    <row r="20" spans="1:14" s="21" customFormat="1" ht="35.1" customHeight="1" x14ac:dyDescent="0.25">
      <c r="A20" s="39">
        <v>10</v>
      </c>
      <c r="B20" s="32" t="s">
        <v>152</v>
      </c>
      <c r="C20" s="43" t="s">
        <v>235</v>
      </c>
      <c r="D20" s="43" t="s">
        <v>183</v>
      </c>
      <c r="E20" s="40" t="s">
        <v>196</v>
      </c>
      <c r="F20" s="33" t="s">
        <v>22</v>
      </c>
      <c r="G20" s="55">
        <v>44378</v>
      </c>
      <c r="H20" s="55">
        <v>44593</v>
      </c>
      <c r="I20" s="20">
        <v>90000</v>
      </c>
      <c r="J20" s="13">
        <v>9753.1200000000008</v>
      </c>
      <c r="K20" s="13">
        <f t="shared" si="0"/>
        <v>2583</v>
      </c>
      <c r="L20" s="20">
        <f t="shared" si="3"/>
        <v>2736</v>
      </c>
      <c r="M20" s="13">
        <f t="shared" si="1"/>
        <v>15072.12</v>
      </c>
      <c r="N20" s="13">
        <f t="shared" si="2"/>
        <v>74927.88</v>
      </c>
    </row>
    <row r="21" spans="1:14" s="21" customFormat="1" ht="35.1" customHeight="1" x14ac:dyDescent="0.25">
      <c r="A21" s="39">
        <v>11</v>
      </c>
      <c r="B21" s="32" t="s">
        <v>153</v>
      </c>
      <c r="C21" s="43" t="s">
        <v>235</v>
      </c>
      <c r="D21" s="43" t="s">
        <v>182</v>
      </c>
      <c r="E21" s="40" t="s">
        <v>195</v>
      </c>
      <c r="F21" s="33" t="s">
        <v>22</v>
      </c>
      <c r="G21" s="55">
        <v>44378</v>
      </c>
      <c r="H21" s="55">
        <v>44593</v>
      </c>
      <c r="I21" s="20">
        <v>70000</v>
      </c>
      <c r="J21" s="13">
        <v>5368.48</v>
      </c>
      <c r="K21" s="13">
        <f t="shared" si="0"/>
        <v>2009</v>
      </c>
      <c r="L21" s="20">
        <f t="shared" si="3"/>
        <v>2128</v>
      </c>
      <c r="M21" s="13">
        <f t="shared" si="1"/>
        <v>9505.48</v>
      </c>
      <c r="N21" s="13">
        <f t="shared" si="2"/>
        <v>60494.520000000004</v>
      </c>
    </row>
    <row r="22" spans="1:14" s="21" customFormat="1" ht="35.1" customHeight="1" x14ac:dyDescent="0.25">
      <c r="A22" s="39">
        <v>12</v>
      </c>
      <c r="B22" s="32" t="s">
        <v>154</v>
      </c>
      <c r="C22" s="43" t="s">
        <v>235</v>
      </c>
      <c r="D22" s="43" t="s">
        <v>183</v>
      </c>
      <c r="E22" s="40" t="s">
        <v>196</v>
      </c>
      <c r="F22" s="33" t="s">
        <v>22</v>
      </c>
      <c r="G22" s="55">
        <v>44378</v>
      </c>
      <c r="H22" s="55">
        <v>44593</v>
      </c>
      <c r="I22" s="20">
        <v>130000</v>
      </c>
      <c r="J22" s="13">
        <v>19162.12</v>
      </c>
      <c r="K22" s="13">
        <f t="shared" si="0"/>
        <v>3731</v>
      </c>
      <c r="L22" s="20">
        <f t="shared" si="3"/>
        <v>3952</v>
      </c>
      <c r="M22" s="13">
        <f t="shared" si="1"/>
        <v>26845.119999999999</v>
      </c>
      <c r="N22" s="13">
        <f t="shared" si="2"/>
        <v>103154.88</v>
      </c>
    </row>
    <row r="23" spans="1:14" s="21" customFormat="1" ht="35.1" customHeight="1" x14ac:dyDescent="0.25">
      <c r="A23" s="39">
        <v>13</v>
      </c>
      <c r="B23" s="32" t="s">
        <v>155</v>
      </c>
      <c r="C23" s="43" t="s">
        <v>235</v>
      </c>
      <c r="D23" s="43" t="s">
        <v>183</v>
      </c>
      <c r="E23" s="40" t="s">
        <v>196</v>
      </c>
      <c r="F23" s="33" t="s">
        <v>22</v>
      </c>
      <c r="G23" s="55">
        <v>44378</v>
      </c>
      <c r="H23" s="55">
        <v>44593</v>
      </c>
      <c r="I23" s="20">
        <v>130000</v>
      </c>
      <c r="J23" s="13">
        <v>19162.12</v>
      </c>
      <c r="K23" s="13">
        <f t="shared" si="0"/>
        <v>3731</v>
      </c>
      <c r="L23" s="20">
        <f t="shared" si="3"/>
        <v>3952</v>
      </c>
      <c r="M23" s="13">
        <f t="shared" si="1"/>
        <v>26845.119999999999</v>
      </c>
      <c r="N23" s="13">
        <f t="shared" si="2"/>
        <v>103154.88</v>
      </c>
    </row>
    <row r="24" spans="1:14" s="21" customFormat="1" ht="35.1" customHeight="1" x14ac:dyDescent="0.25">
      <c r="A24" s="39">
        <v>14</v>
      </c>
      <c r="B24" s="32" t="s">
        <v>156</v>
      </c>
      <c r="C24" s="43" t="s">
        <v>235</v>
      </c>
      <c r="D24" s="43" t="s">
        <v>183</v>
      </c>
      <c r="E24" s="40" t="s">
        <v>196</v>
      </c>
      <c r="F24" s="33" t="s">
        <v>22</v>
      </c>
      <c r="G24" s="55">
        <v>44378</v>
      </c>
      <c r="H24" s="55">
        <v>44593</v>
      </c>
      <c r="I24" s="20">
        <v>110000</v>
      </c>
      <c r="J24" s="22">
        <v>14457.62</v>
      </c>
      <c r="K24" s="13">
        <f t="shared" si="0"/>
        <v>3157</v>
      </c>
      <c r="L24" s="20">
        <f t="shared" si="3"/>
        <v>3344</v>
      </c>
      <c r="M24" s="13">
        <f t="shared" si="1"/>
        <v>20958.620000000003</v>
      </c>
      <c r="N24" s="13">
        <f t="shared" si="2"/>
        <v>89041.38</v>
      </c>
    </row>
    <row r="25" spans="1:14" s="21" customFormat="1" ht="35.1" customHeight="1" x14ac:dyDescent="0.25">
      <c r="A25" s="39">
        <v>15</v>
      </c>
      <c r="B25" s="32" t="s">
        <v>157</v>
      </c>
      <c r="C25" s="43" t="s">
        <v>235</v>
      </c>
      <c r="D25" s="43" t="s">
        <v>28</v>
      </c>
      <c r="E25" s="40" t="s">
        <v>196</v>
      </c>
      <c r="F25" s="33" t="s">
        <v>22</v>
      </c>
      <c r="G25" s="55">
        <v>44378</v>
      </c>
      <c r="H25" s="55">
        <v>44593</v>
      </c>
      <c r="I25" s="20">
        <v>90000</v>
      </c>
      <c r="J25" s="13">
        <v>9753.1200000000008</v>
      </c>
      <c r="K25" s="13">
        <f t="shared" si="0"/>
        <v>2583</v>
      </c>
      <c r="L25" s="20">
        <f t="shared" si="3"/>
        <v>2736</v>
      </c>
      <c r="M25" s="13">
        <f t="shared" si="1"/>
        <v>15072.12</v>
      </c>
      <c r="N25" s="13">
        <f t="shared" si="2"/>
        <v>74927.88</v>
      </c>
    </row>
    <row r="26" spans="1:14" s="21" customFormat="1" ht="35.1" customHeight="1" x14ac:dyDescent="0.25">
      <c r="A26" s="39">
        <v>16</v>
      </c>
      <c r="B26" s="32" t="s">
        <v>158</v>
      </c>
      <c r="C26" s="43" t="s">
        <v>235</v>
      </c>
      <c r="D26" s="43" t="s">
        <v>182</v>
      </c>
      <c r="E26" s="40" t="s">
        <v>196</v>
      </c>
      <c r="F26" s="33" t="s">
        <v>22</v>
      </c>
      <c r="G26" s="55">
        <v>44378</v>
      </c>
      <c r="H26" s="55">
        <v>44593</v>
      </c>
      <c r="I26" s="20">
        <v>90000</v>
      </c>
      <c r="J26" s="13">
        <v>9753.1200000000008</v>
      </c>
      <c r="K26" s="13">
        <f t="shared" si="0"/>
        <v>2583</v>
      </c>
      <c r="L26" s="20">
        <f t="shared" si="3"/>
        <v>2736</v>
      </c>
      <c r="M26" s="13">
        <f t="shared" si="1"/>
        <v>15072.12</v>
      </c>
      <c r="N26" s="13">
        <f t="shared" si="2"/>
        <v>74927.88</v>
      </c>
    </row>
    <row r="27" spans="1:14" s="21" customFormat="1" ht="35.1" customHeight="1" x14ac:dyDescent="0.25">
      <c r="A27" s="39">
        <v>17</v>
      </c>
      <c r="B27" s="32" t="s">
        <v>159</v>
      </c>
      <c r="C27" s="43" t="s">
        <v>235</v>
      </c>
      <c r="D27" s="43" t="s">
        <v>72</v>
      </c>
      <c r="E27" s="40" t="s">
        <v>195</v>
      </c>
      <c r="F27" s="33" t="s">
        <v>22</v>
      </c>
      <c r="G27" s="55">
        <v>44378</v>
      </c>
      <c r="H27" s="55">
        <v>44593</v>
      </c>
      <c r="I27" s="20">
        <v>70000</v>
      </c>
      <c r="J27" s="13">
        <v>5368.48</v>
      </c>
      <c r="K27" s="13">
        <f t="shared" si="0"/>
        <v>2009</v>
      </c>
      <c r="L27" s="20">
        <f t="shared" si="3"/>
        <v>2128</v>
      </c>
      <c r="M27" s="13">
        <f t="shared" si="1"/>
        <v>9505.48</v>
      </c>
      <c r="N27" s="13">
        <f t="shared" si="2"/>
        <v>60494.520000000004</v>
      </c>
    </row>
    <row r="28" spans="1:14" s="21" customFormat="1" ht="35.1" customHeight="1" x14ac:dyDescent="0.25">
      <c r="A28" s="39">
        <v>18</v>
      </c>
      <c r="B28" s="32" t="s">
        <v>187</v>
      </c>
      <c r="C28" s="43" t="s">
        <v>235</v>
      </c>
      <c r="D28" s="43" t="s">
        <v>188</v>
      </c>
      <c r="E28" s="40" t="s">
        <v>196</v>
      </c>
      <c r="F28" s="33" t="s">
        <v>22</v>
      </c>
      <c r="G28" s="55">
        <v>44378</v>
      </c>
      <c r="H28" s="55">
        <v>44562</v>
      </c>
      <c r="I28" s="20">
        <v>110000</v>
      </c>
      <c r="J28" s="13">
        <v>14457.62</v>
      </c>
      <c r="K28" s="13">
        <f t="shared" si="0"/>
        <v>3157</v>
      </c>
      <c r="L28" s="20">
        <f t="shared" si="3"/>
        <v>3344</v>
      </c>
      <c r="M28" s="13">
        <f t="shared" si="1"/>
        <v>20958.620000000003</v>
      </c>
      <c r="N28" s="13">
        <f t="shared" si="2"/>
        <v>89041.38</v>
      </c>
    </row>
    <row r="29" spans="1:14" s="21" customFormat="1" ht="35.1" customHeight="1" x14ac:dyDescent="0.25">
      <c r="A29" s="39">
        <v>19</v>
      </c>
      <c r="B29" s="32" t="s">
        <v>197</v>
      </c>
      <c r="C29" s="43" t="s">
        <v>235</v>
      </c>
      <c r="D29" s="43" t="s">
        <v>83</v>
      </c>
      <c r="E29" s="40" t="s">
        <v>196</v>
      </c>
      <c r="F29" s="33" t="s">
        <v>22</v>
      </c>
      <c r="G29" s="55">
        <v>44397</v>
      </c>
      <c r="H29" s="55">
        <v>44581</v>
      </c>
      <c r="I29" s="20">
        <v>110000</v>
      </c>
      <c r="J29" s="13">
        <v>14457.62</v>
      </c>
      <c r="K29" s="13">
        <f t="shared" si="0"/>
        <v>3157</v>
      </c>
      <c r="L29" s="20">
        <f t="shared" si="3"/>
        <v>3344</v>
      </c>
      <c r="M29" s="13">
        <f t="shared" si="1"/>
        <v>20958.620000000003</v>
      </c>
      <c r="N29" s="13">
        <f t="shared" si="2"/>
        <v>89041.38</v>
      </c>
    </row>
    <row r="30" spans="1:14" s="21" customFormat="1" ht="35.1" customHeight="1" x14ac:dyDescent="0.25">
      <c r="A30" s="39">
        <v>20</v>
      </c>
      <c r="B30" s="32" t="s">
        <v>200</v>
      </c>
      <c r="C30" s="43" t="s">
        <v>235</v>
      </c>
      <c r="D30" s="43" t="s">
        <v>28</v>
      </c>
      <c r="E30" s="40" t="s">
        <v>196</v>
      </c>
      <c r="F30" s="33" t="s">
        <v>22</v>
      </c>
      <c r="G30" s="44">
        <v>44287</v>
      </c>
      <c r="H30" s="55">
        <v>44440</v>
      </c>
      <c r="I30" s="20">
        <v>90000</v>
      </c>
      <c r="J30" s="13">
        <v>9753.1200000000008</v>
      </c>
      <c r="K30" s="13">
        <f t="shared" si="0"/>
        <v>2583</v>
      </c>
      <c r="L30" s="20">
        <f t="shared" si="3"/>
        <v>2736</v>
      </c>
      <c r="M30" s="13">
        <f t="shared" si="1"/>
        <v>15072.12</v>
      </c>
      <c r="N30" s="13">
        <f t="shared" si="2"/>
        <v>74927.88</v>
      </c>
    </row>
    <row r="31" spans="1:14" s="21" customFormat="1" ht="35.1" customHeight="1" x14ac:dyDescent="0.25">
      <c r="A31" s="39">
        <v>21</v>
      </c>
      <c r="B31" s="32" t="s">
        <v>35</v>
      </c>
      <c r="C31" s="43" t="s">
        <v>235</v>
      </c>
      <c r="D31" s="43" t="s">
        <v>17</v>
      </c>
      <c r="E31" s="40" t="s">
        <v>195</v>
      </c>
      <c r="F31" s="33" t="s">
        <v>22</v>
      </c>
      <c r="G31" s="40" t="s">
        <v>45</v>
      </c>
      <c r="H31" s="40" t="s">
        <v>118</v>
      </c>
      <c r="I31" s="22">
        <v>30000</v>
      </c>
      <c r="J31" s="13">
        <v>0</v>
      </c>
      <c r="K31" s="13">
        <f t="shared" si="0"/>
        <v>861</v>
      </c>
      <c r="L31" s="20">
        <v>912</v>
      </c>
      <c r="M31" s="13">
        <f t="shared" si="1"/>
        <v>1773</v>
      </c>
      <c r="N31" s="13">
        <f t="shared" si="2"/>
        <v>28227</v>
      </c>
    </row>
    <row r="32" spans="1:14" s="21" customFormat="1" ht="35.1" customHeight="1" x14ac:dyDescent="0.25">
      <c r="A32" s="39">
        <v>22</v>
      </c>
      <c r="B32" s="32" t="s">
        <v>223</v>
      </c>
      <c r="C32" s="43" t="s">
        <v>235</v>
      </c>
      <c r="D32" s="43" t="s">
        <v>17</v>
      </c>
      <c r="E32" s="40" t="s">
        <v>196</v>
      </c>
      <c r="F32" s="33" t="s">
        <v>22</v>
      </c>
      <c r="G32" s="45">
        <v>44387</v>
      </c>
      <c r="H32" s="55">
        <v>44511</v>
      </c>
      <c r="I32" s="20">
        <v>35000</v>
      </c>
      <c r="J32" s="13">
        <v>0</v>
      </c>
      <c r="K32" s="13">
        <f t="shared" si="0"/>
        <v>1004.5</v>
      </c>
      <c r="L32" s="20">
        <f>+I32*3.04%</f>
        <v>1064</v>
      </c>
      <c r="M32" s="13">
        <f t="shared" si="1"/>
        <v>2068.5</v>
      </c>
      <c r="N32" s="13">
        <f t="shared" si="2"/>
        <v>32931.5</v>
      </c>
    </row>
    <row r="33" spans="1:14" s="14" customFormat="1" ht="35.1" customHeight="1" x14ac:dyDescent="0.25">
      <c r="A33" s="39">
        <v>23</v>
      </c>
      <c r="B33" s="32" t="s">
        <v>15</v>
      </c>
      <c r="C33" s="43" t="s">
        <v>235</v>
      </c>
      <c r="D33" s="43" t="s">
        <v>18</v>
      </c>
      <c r="E33" s="39" t="s">
        <v>196</v>
      </c>
      <c r="F33" s="33" t="s">
        <v>22</v>
      </c>
      <c r="G33" s="40" t="s">
        <v>45</v>
      </c>
      <c r="H33" s="40" t="s">
        <v>118</v>
      </c>
      <c r="I33" s="13">
        <v>31500</v>
      </c>
      <c r="J33" s="13">
        <v>0</v>
      </c>
      <c r="K33" s="13">
        <f t="shared" si="0"/>
        <v>904.05</v>
      </c>
      <c r="L33" s="13">
        <v>957.6</v>
      </c>
      <c r="M33" s="13">
        <f t="shared" si="1"/>
        <v>1861.65</v>
      </c>
      <c r="N33" s="13">
        <f t="shared" si="2"/>
        <v>29638.35</v>
      </c>
    </row>
    <row r="34" spans="1:14" s="21" customFormat="1" ht="35.1" customHeight="1" x14ac:dyDescent="0.25">
      <c r="A34" s="39">
        <v>24</v>
      </c>
      <c r="B34" s="32" t="s">
        <v>37</v>
      </c>
      <c r="C34" s="43" t="s">
        <v>235</v>
      </c>
      <c r="D34" s="43" t="s">
        <v>40</v>
      </c>
      <c r="E34" s="40" t="s">
        <v>195</v>
      </c>
      <c r="F34" s="33" t="s">
        <v>22</v>
      </c>
      <c r="G34" s="40" t="s">
        <v>45</v>
      </c>
      <c r="H34" s="40" t="s">
        <v>118</v>
      </c>
      <c r="I34" s="22">
        <v>30000</v>
      </c>
      <c r="J34" s="13">
        <v>0</v>
      </c>
      <c r="K34" s="13">
        <f t="shared" si="0"/>
        <v>861</v>
      </c>
      <c r="L34" s="20">
        <v>912</v>
      </c>
      <c r="M34" s="13">
        <f t="shared" si="1"/>
        <v>1773</v>
      </c>
      <c r="N34" s="13">
        <f t="shared" si="2"/>
        <v>28227</v>
      </c>
    </row>
    <row r="35" spans="1:14" s="21" customFormat="1" ht="35.1" customHeight="1" x14ac:dyDescent="0.25">
      <c r="A35" s="39">
        <v>25</v>
      </c>
      <c r="B35" s="32" t="s">
        <v>38</v>
      </c>
      <c r="C35" s="43" t="s">
        <v>235</v>
      </c>
      <c r="D35" s="43" t="s">
        <v>40</v>
      </c>
      <c r="E35" s="40" t="s">
        <v>196</v>
      </c>
      <c r="F35" s="33" t="s">
        <v>22</v>
      </c>
      <c r="G35" s="40" t="s">
        <v>45</v>
      </c>
      <c r="H35" s="40" t="s">
        <v>118</v>
      </c>
      <c r="I35" s="22">
        <v>30000</v>
      </c>
      <c r="J35" s="13">
        <v>0</v>
      </c>
      <c r="K35" s="13">
        <f t="shared" si="0"/>
        <v>861</v>
      </c>
      <c r="L35" s="20">
        <v>912</v>
      </c>
      <c r="M35" s="13">
        <f t="shared" si="1"/>
        <v>1773</v>
      </c>
      <c r="N35" s="13">
        <f t="shared" si="2"/>
        <v>28227</v>
      </c>
    </row>
    <row r="36" spans="1:14" s="21" customFormat="1" ht="35.1" customHeight="1" x14ac:dyDescent="0.25">
      <c r="A36" s="39">
        <v>26</v>
      </c>
      <c r="B36" s="32" t="s">
        <v>39</v>
      </c>
      <c r="C36" s="43" t="s">
        <v>235</v>
      </c>
      <c r="D36" s="43" t="s">
        <v>40</v>
      </c>
      <c r="E36" s="40" t="s">
        <v>196</v>
      </c>
      <c r="F36" s="33" t="s">
        <v>22</v>
      </c>
      <c r="G36" s="40" t="s">
        <v>45</v>
      </c>
      <c r="H36" s="40" t="s">
        <v>118</v>
      </c>
      <c r="I36" s="22">
        <v>30000</v>
      </c>
      <c r="J36" s="13">
        <v>0</v>
      </c>
      <c r="K36" s="13">
        <f t="shared" si="0"/>
        <v>861</v>
      </c>
      <c r="L36" s="20">
        <v>912</v>
      </c>
      <c r="M36" s="13">
        <f t="shared" si="1"/>
        <v>1773</v>
      </c>
      <c r="N36" s="13">
        <f t="shared" si="2"/>
        <v>28227</v>
      </c>
    </row>
    <row r="37" spans="1:14" s="21" customFormat="1" ht="35.1" customHeight="1" x14ac:dyDescent="0.25">
      <c r="A37" s="39">
        <v>88</v>
      </c>
      <c r="B37" s="32" t="s">
        <v>30</v>
      </c>
      <c r="C37" s="43" t="s">
        <v>233</v>
      </c>
      <c r="D37" s="43" t="s">
        <v>31</v>
      </c>
      <c r="E37" s="40" t="s">
        <v>195</v>
      </c>
      <c r="F37" s="33" t="s">
        <v>22</v>
      </c>
      <c r="G37" s="54">
        <v>44348</v>
      </c>
      <c r="H37" s="54">
        <v>44531</v>
      </c>
      <c r="I37" s="22">
        <v>30000</v>
      </c>
      <c r="J37" s="13">
        <v>0</v>
      </c>
      <c r="K37" s="13">
        <f t="shared" ref="K37:K56" si="4">+I37*2.87%</f>
        <v>861</v>
      </c>
      <c r="L37" s="20">
        <v>912</v>
      </c>
      <c r="M37" s="13">
        <f t="shared" ref="M37:M56" si="5">SUM(J37:L37)</f>
        <v>1773</v>
      </c>
      <c r="N37" s="13">
        <f t="shared" ref="N37:N56" si="6">I37-M37</f>
        <v>28227</v>
      </c>
    </row>
    <row r="38" spans="1:14" s="21" customFormat="1" ht="35.1" customHeight="1" x14ac:dyDescent="0.25">
      <c r="A38" s="39">
        <v>89</v>
      </c>
      <c r="B38" s="32" t="s">
        <v>33</v>
      </c>
      <c r="C38" s="43" t="s">
        <v>233</v>
      </c>
      <c r="D38" s="43" t="s">
        <v>31</v>
      </c>
      <c r="E38" s="40" t="s">
        <v>196</v>
      </c>
      <c r="F38" s="33" t="s">
        <v>22</v>
      </c>
      <c r="G38" s="44">
        <v>44392</v>
      </c>
      <c r="H38" s="44">
        <v>44576</v>
      </c>
      <c r="I38" s="22">
        <v>35000</v>
      </c>
      <c r="J38" s="13">
        <v>0</v>
      </c>
      <c r="K38" s="13">
        <f t="shared" si="4"/>
        <v>1004.5</v>
      </c>
      <c r="L38" s="20">
        <v>1064</v>
      </c>
      <c r="M38" s="13">
        <f t="shared" si="5"/>
        <v>2068.5</v>
      </c>
      <c r="N38" s="13">
        <f t="shared" si="6"/>
        <v>32931.5</v>
      </c>
    </row>
    <row r="39" spans="1:14" s="21" customFormat="1" ht="35.1" customHeight="1" x14ac:dyDescent="0.25">
      <c r="A39" s="39">
        <v>90</v>
      </c>
      <c r="B39" s="32" t="s">
        <v>34</v>
      </c>
      <c r="C39" s="43" t="s">
        <v>233</v>
      </c>
      <c r="D39" s="43" t="s">
        <v>31</v>
      </c>
      <c r="E39" s="40" t="s">
        <v>196</v>
      </c>
      <c r="F39" s="33" t="s">
        <v>22</v>
      </c>
      <c r="G39" s="54">
        <v>44409</v>
      </c>
      <c r="H39" s="54">
        <v>44593</v>
      </c>
      <c r="I39" s="22">
        <v>35000</v>
      </c>
      <c r="J39" s="13">
        <v>0</v>
      </c>
      <c r="K39" s="13">
        <f t="shared" si="4"/>
        <v>1004.5</v>
      </c>
      <c r="L39" s="20">
        <v>1064</v>
      </c>
      <c r="M39" s="13">
        <f t="shared" si="5"/>
        <v>2068.5</v>
      </c>
      <c r="N39" s="13">
        <f t="shared" si="6"/>
        <v>32931.5</v>
      </c>
    </row>
    <row r="40" spans="1:14" s="14" customFormat="1" ht="35.1" customHeight="1" x14ac:dyDescent="0.25">
      <c r="A40" s="39">
        <v>91</v>
      </c>
      <c r="B40" s="32" t="s">
        <v>16</v>
      </c>
      <c r="C40" s="43" t="s">
        <v>233</v>
      </c>
      <c r="D40" s="43" t="s">
        <v>21</v>
      </c>
      <c r="E40" s="39" t="s">
        <v>196</v>
      </c>
      <c r="F40" s="33" t="s">
        <v>22</v>
      </c>
      <c r="G40" s="54">
        <v>44407</v>
      </c>
      <c r="H40" s="54">
        <v>44591</v>
      </c>
      <c r="I40" s="22">
        <v>40000</v>
      </c>
      <c r="J40" s="13">
        <v>442.65</v>
      </c>
      <c r="K40" s="13">
        <f t="shared" si="4"/>
        <v>1148</v>
      </c>
      <c r="L40" s="13">
        <v>1216</v>
      </c>
      <c r="M40" s="13">
        <f t="shared" si="5"/>
        <v>2806.65</v>
      </c>
      <c r="N40" s="13">
        <f t="shared" si="6"/>
        <v>37193.35</v>
      </c>
    </row>
    <row r="41" spans="1:14" s="21" customFormat="1" ht="35.1" customHeight="1" x14ac:dyDescent="0.25">
      <c r="A41" s="39">
        <v>92</v>
      </c>
      <c r="B41" s="32" t="s">
        <v>52</v>
      </c>
      <c r="C41" s="43" t="s">
        <v>233</v>
      </c>
      <c r="D41" s="43" t="s">
        <v>62</v>
      </c>
      <c r="E41" s="40" t="s">
        <v>196</v>
      </c>
      <c r="F41" s="33" t="s">
        <v>22</v>
      </c>
      <c r="G41" s="55">
        <v>44431</v>
      </c>
      <c r="H41" s="55">
        <v>44615</v>
      </c>
      <c r="I41" s="22">
        <v>95000</v>
      </c>
      <c r="J41" s="13">
        <v>10929.24</v>
      </c>
      <c r="K41" s="13">
        <f t="shared" si="4"/>
        <v>2726.5</v>
      </c>
      <c r="L41" s="20">
        <v>2888</v>
      </c>
      <c r="M41" s="13">
        <f t="shared" si="5"/>
        <v>16543.739999999998</v>
      </c>
      <c r="N41" s="13">
        <f t="shared" si="6"/>
        <v>78456.260000000009</v>
      </c>
    </row>
    <row r="42" spans="1:14" s="21" customFormat="1" ht="35.1" customHeight="1" x14ac:dyDescent="0.25">
      <c r="A42" s="39">
        <v>93</v>
      </c>
      <c r="B42" s="32" t="s">
        <v>53</v>
      </c>
      <c r="C42" s="43" t="s">
        <v>233</v>
      </c>
      <c r="D42" s="43" t="s">
        <v>63</v>
      </c>
      <c r="E42" s="40" t="s">
        <v>196</v>
      </c>
      <c r="F42" s="33" t="s">
        <v>22</v>
      </c>
      <c r="G42" s="55">
        <v>44421</v>
      </c>
      <c r="H42" s="55">
        <v>44605</v>
      </c>
      <c r="I42" s="22">
        <v>110000</v>
      </c>
      <c r="J42" s="13">
        <v>14457.62</v>
      </c>
      <c r="K42" s="13">
        <f t="shared" si="4"/>
        <v>3157</v>
      </c>
      <c r="L42" s="20">
        <v>3344</v>
      </c>
      <c r="M42" s="13">
        <f t="shared" si="5"/>
        <v>20958.620000000003</v>
      </c>
      <c r="N42" s="13">
        <f t="shared" si="6"/>
        <v>89041.38</v>
      </c>
    </row>
    <row r="43" spans="1:14" s="21" customFormat="1" ht="35.1" customHeight="1" x14ac:dyDescent="0.25">
      <c r="A43" s="39">
        <v>94</v>
      </c>
      <c r="B43" s="32" t="s">
        <v>54</v>
      </c>
      <c r="C43" s="43" t="s">
        <v>233</v>
      </c>
      <c r="D43" s="43" t="s">
        <v>101</v>
      </c>
      <c r="E43" s="40" t="s">
        <v>196</v>
      </c>
      <c r="F43" s="33" t="s">
        <v>22</v>
      </c>
      <c r="G43" s="55">
        <v>44425</v>
      </c>
      <c r="H43" s="55">
        <v>44609</v>
      </c>
      <c r="I43" s="22">
        <v>55000</v>
      </c>
      <c r="J43" s="13">
        <v>2559.6799999999998</v>
      </c>
      <c r="K43" s="13">
        <f t="shared" si="4"/>
        <v>1578.5</v>
      </c>
      <c r="L43" s="20">
        <v>1672</v>
      </c>
      <c r="M43" s="13">
        <f t="shared" si="5"/>
        <v>5810.18</v>
      </c>
      <c r="N43" s="13">
        <f t="shared" si="6"/>
        <v>49189.82</v>
      </c>
    </row>
    <row r="44" spans="1:14" s="21" customFormat="1" ht="35.1" customHeight="1" x14ac:dyDescent="0.25">
      <c r="A44" s="39">
        <v>95</v>
      </c>
      <c r="B44" s="32" t="s">
        <v>59</v>
      </c>
      <c r="C44" s="43" t="s">
        <v>233</v>
      </c>
      <c r="D44" s="43" t="s">
        <v>60</v>
      </c>
      <c r="E44" s="40" t="s">
        <v>196</v>
      </c>
      <c r="F44" s="33" t="s">
        <v>22</v>
      </c>
      <c r="G44" s="55">
        <v>44425</v>
      </c>
      <c r="H44" s="55">
        <v>44609</v>
      </c>
      <c r="I44" s="22">
        <v>110000</v>
      </c>
      <c r="J44" s="13">
        <v>14457.62</v>
      </c>
      <c r="K44" s="13">
        <f t="shared" si="4"/>
        <v>3157</v>
      </c>
      <c r="L44" s="20">
        <v>3344</v>
      </c>
      <c r="M44" s="13">
        <f t="shared" si="5"/>
        <v>20958.620000000003</v>
      </c>
      <c r="N44" s="13">
        <f t="shared" si="6"/>
        <v>89041.38</v>
      </c>
    </row>
    <row r="45" spans="1:14" s="21" customFormat="1" ht="35.1" customHeight="1" x14ac:dyDescent="0.25">
      <c r="A45" s="39">
        <v>96</v>
      </c>
      <c r="B45" s="32" t="s">
        <v>77</v>
      </c>
      <c r="C45" s="43" t="s">
        <v>233</v>
      </c>
      <c r="D45" s="43" t="s">
        <v>78</v>
      </c>
      <c r="E45" s="40" t="s">
        <v>196</v>
      </c>
      <c r="F45" s="33" t="s">
        <v>22</v>
      </c>
      <c r="G45" s="40" t="s">
        <v>123</v>
      </c>
      <c r="H45" s="40" t="s">
        <v>120</v>
      </c>
      <c r="I45" s="22">
        <v>35000</v>
      </c>
      <c r="J45" s="13">
        <v>0</v>
      </c>
      <c r="K45" s="13">
        <f t="shared" si="4"/>
        <v>1004.5</v>
      </c>
      <c r="L45" s="20">
        <v>1064</v>
      </c>
      <c r="M45" s="13">
        <f t="shared" si="5"/>
        <v>2068.5</v>
      </c>
      <c r="N45" s="13">
        <f t="shared" si="6"/>
        <v>32931.5</v>
      </c>
    </row>
    <row r="46" spans="1:14" s="21" customFormat="1" ht="35.1" customHeight="1" x14ac:dyDescent="0.25">
      <c r="A46" s="39">
        <v>97</v>
      </c>
      <c r="B46" s="32" t="s">
        <v>80</v>
      </c>
      <c r="C46" s="43" t="s">
        <v>233</v>
      </c>
      <c r="D46" s="43" t="s">
        <v>78</v>
      </c>
      <c r="E46" s="40" t="s">
        <v>196</v>
      </c>
      <c r="F46" s="33" t="s">
        <v>22</v>
      </c>
      <c r="G46" s="55">
        <v>44317</v>
      </c>
      <c r="H46" s="55">
        <v>44501</v>
      </c>
      <c r="I46" s="22">
        <v>45000</v>
      </c>
      <c r="J46" s="13">
        <v>1148.33</v>
      </c>
      <c r="K46" s="13">
        <f t="shared" si="4"/>
        <v>1291.5</v>
      </c>
      <c r="L46" s="20">
        <v>1368</v>
      </c>
      <c r="M46" s="13">
        <f t="shared" si="5"/>
        <v>3807.83</v>
      </c>
      <c r="N46" s="13">
        <f t="shared" si="6"/>
        <v>41192.17</v>
      </c>
    </row>
    <row r="47" spans="1:14" s="21" customFormat="1" ht="35.1" customHeight="1" x14ac:dyDescent="0.25">
      <c r="A47" s="39">
        <v>98</v>
      </c>
      <c r="B47" s="32" t="s">
        <v>85</v>
      </c>
      <c r="C47" s="43" t="s">
        <v>233</v>
      </c>
      <c r="D47" s="43" t="s">
        <v>98</v>
      </c>
      <c r="E47" s="40" t="s">
        <v>196</v>
      </c>
      <c r="F47" s="33" t="s">
        <v>22</v>
      </c>
      <c r="G47" s="55">
        <v>44317</v>
      </c>
      <c r="H47" s="55">
        <v>44501</v>
      </c>
      <c r="I47" s="22">
        <v>110000</v>
      </c>
      <c r="J47" s="13">
        <v>14457.62</v>
      </c>
      <c r="K47" s="13">
        <f t="shared" si="4"/>
        <v>3157</v>
      </c>
      <c r="L47" s="20">
        <v>3344</v>
      </c>
      <c r="M47" s="13">
        <f t="shared" si="5"/>
        <v>20958.620000000003</v>
      </c>
      <c r="N47" s="13">
        <f t="shared" si="6"/>
        <v>89041.38</v>
      </c>
    </row>
    <row r="48" spans="1:14" s="21" customFormat="1" ht="35.1" customHeight="1" x14ac:dyDescent="0.25">
      <c r="A48" s="39">
        <v>99</v>
      </c>
      <c r="B48" s="32" t="s">
        <v>75</v>
      </c>
      <c r="C48" s="43" t="s">
        <v>233</v>
      </c>
      <c r="D48" s="43" t="s">
        <v>76</v>
      </c>
      <c r="E48" s="40" t="s">
        <v>196</v>
      </c>
      <c r="F48" s="33" t="s">
        <v>22</v>
      </c>
      <c r="G48" s="40" t="s">
        <v>125</v>
      </c>
      <c r="H48" s="40" t="s">
        <v>124</v>
      </c>
      <c r="I48" s="22">
        <v>50000</v>
      </c>
      <c r="J48" s="13">
        <v>1854</v>
      </c>
      <c r="K48" s="13">
        <f t="shared" si="4"/>
        <v>1435</v>
      </c>
      <c r="L48" s="20">
        <v>1520</v>
      </c>
      <c r="M48" s="13">
        <f t="shared" si="5"/>
        <v>4809</v>
      </c>
      <c r="N48" s="13">
        <f t="shared" si="6"/>
        <v>45191</v>
      </c>
    </row>
    <row r="49" spans="1:14" s="21" customFormat="1" ht="35.1" customHeight="1" x14ac:dyDescent="0.25">
      <c r="A49" s="39">
        <v>100</v>
      </c>
      <c r="B49" s="32" t="s">
        <v>161</v>
      </c>
      <c r="C49" s="43" t="s">
        <v>233</v>
      </c>
      <c r="D49" s="43" t="s">
        <v>76</v>
      </c>
      <c r="E49" s="40" t="s">
        <v>196</v>
      </c>
      <c r="F49" s="33" t="s">
        <v>22</v>
      </c>
      <c r="G49" s="55">
        <v>44378</v>
      </c>
      <c r="H49" s="55">
        <v>44593</v>
      </c>
      <c r="I49" s="20">
        <v>40000</v>
      </c>
      <c r="J49" s="13">
        <v>442.65</v>
      </c>
      <c r="K49" s="13">
        <f t="shared" si="4"/>
        <v>1148</v>
      </c>
      <c r="L49" s="20">
        <f t="shared" ref="L49:L56" si="7">+I49*3.04%</f>
        <v>1216</v>
      </c>
      <c r="M49" s="13">
        <f t="shared" si="5"/>
        <v>2806.65</v>
      </c>
      <c r="N49" s="13">
        <f t="shared" si="6"/>
        <v>37193.35</v>
      </c>
    </row>
    <row r="50" spans="1:14" s="21" customFormat="1" ht="35.1" customHeight="1" x14ac:dyDescent="0.25">
      <c r="A50" s="39">
        <v>101</v>
      </c>
      <c r="B50" s="32" t="s">
        <v>162</v>
      </c>
      <c r="C50" s="43" t="s">
        <v>233</v>
      </c>
      <c r="D50" s="43" t="s">
        <v>78</v>
      </c>
      <c r="E50" s="40" t="s">
        <v>196</v>
      </c>
      <c r="F50" s="33" t="s">
        <v>22</v>
      </c>
      <c r="G50" s="55">
        <v>44378</v>
      </c>
      <c r="H50" s="55">
        <v>44593</v>
      </c>
      <c r="I50" s="20">
        <v>35000</v>
      </c>
      <c r="J50" s="13">
        <v>0</v>
      </c>
      <c r="K50" s="13">
        <f t="shared" si="4"/>
        <v>1004.5</v>
      </c>
      <c r="L50" s="20">
        <f t="shared" si="7"/>
        <v>1064</v>
      </c>
      <c r="M50" s="13">
        <f t="shared" si="5"/>
        <v>2068.5</v>
      </c>
      <c r="N50" s="13">
        <f t="shared" si="6"/>
        <v>32931.5</v>
      </c>
    </row>
    <row r="51" spans="1:14" s="21" customFormat="1" ht="35.1" customHeight="1" x14ac:dyDescent="0.25">
      <c r="A51" s="39">
        <v>102</v>
      </c>
      <c r="B51" s="32" t="s">
        <v>163</v>
      </c>
      <c r="C51" s="43" t="s">
        <v>233</v>
      </c>
      <c r="D51" s="43" t="s">
        <v>78</v>
      </c>
      <c r="E51" s="40" t="s">
        <v>196</v>
      </c>
      <c r="F51" s="33" t="s">
        <v>22</v>
      </c>
      <c r="G51" s="55">
        <v>44378</v>
      </c>
      <c r="H51" s="55">
        <v>44593</v>
      </c>
      <c r="I51" s="20">
        <v>35000</v>
      </c>
      <c r="J51" s="13">
        <v>0</v>
      </c>
      <c r="K51" s="13">
        <f t="shared" si="4"/>
        <v>1004.5</v>
      </c>
      <c r="L51" s="20">
        <f t="shared" si="7"/>
        <v>1064</v>
      </c>
      <c r="M51" s="13">
        <f t="shared" si="5"/>
        <v>2068.5</v>
      </c>
      <c r="N51" s="13">
        <f t="shared" si="6"/>
        <v>32931.5</v>
      </c>
    </row>
    <row r="52" spans="1:14" s="21" customFormat="1" ht="35.1" customHeight="1" x14ac:dyDescent="0.25">
      <c r="A52" s="39">
        <v>103</v>
      </c>
      <c r="B52" s="32" t="s">
        <v>93</v>
      </c>
      <c r="C52" s="43" t="s">
        <v>233</v>
      </c>
      <c r="D52" s="43" t="s">
        <v>78</v>
      </c>
      <c r="E52" s="40" t="s">
        <v>196</v>
      </c>
      <c r="F52" s="33" t="s">
        <v>22</v>
      </c>
      <c r="G52" s="55">
        <v>44317</v>
      </c>
      <c r="H52" s="55">
        <v>44501</v>
      </c>
      <c r="I52" s="20">
        <v>35000</v>
      </c>
      <c r="J52" s="13">
        <v>0</v>
      </c>
      <c r="K52" s="13">
        <f t="shared" si="4"/>
        <v>1004.5</v>
      </c>
      <c r="L52" s="20">
        <f t="shared" si="7"/>
        <v>1064</v>
      </c>
      <c r="M52" s="13">
        <f t="shared" si="5"/>
        <v>2068.5</v>
      </c>
      <c r="N52" s="13">
        <f t="shared" si="6"/>
        <v>32931.5</v>
      </c>
    </row>
    <row r="53" spans="1:14" s="21" customFormat="1" ht="35.1" customHeight="1" x14ac:dyDescent="0.25">
      <c r="A53" s="39">
        <v>104</v>
      </c>
      <c r="B53" s="32" t="s">
        <v>115</v>
      </c>
      <c r="C53" s="43" t="s">
        <v>233</v>
      </c>
      <c r="D53" s="43" t="s">
        <v>61</v>
      </c>
      <c r="E53" s="40" t="s">
        <v>196</v>
      </c>
      <c r="F53" s="33" t="s">
        <v>22</v>
      </c>
      <c r="G53" s="55">
        <v>44348</v>
      </c>
      <c r="H53" s="55">
        <v>44531</v>
      </c>
      <c r="I53" s="20">
        <v>70000</v>
      </c>
      <c r="J53" s="13">
        <v>5368.48</v>
      </c>
      <c r="K53" s="13">
        <f t="shared" si="4"/>
        <v>2009</v>
      </c>
      <c r="L53" s="20">
        <f t="shared" si="7"/>
        <v>2128</v>
      </c>
      <c r="M53" s="13">
        <f t="shared" si="5"/>
        <v>9505.48</v>
      </c>
      <c r="N53" s="13">
        <f t="shared" si="6"/>
        <v>60494.520000000004</v>
      </c>
    </row>
    <row r="54" spans="1:14" s="21" customFormat="1" ht="35.1" customHeight="1" x14ac:dyDescent="0.25">
      <c r="A54" s="39">
        <v>105</v>
      </c>
      <c r="B54" s="32" t="s">
        <v>146</v>
      </c>
      <c r="C54" s="43" t="s">
        <v>233</v>
      </c>
      <c r="D54" s="43" t="s">
        <v>101</v>
      </c>
      <c r="E54" s="40" t="s">
        <v>196</v>
      </c>
      <c r="F54" s="33" t="s">
        <v>22</v>
      </c>
      <c r="G54" s="55">
        <v>44409</v>
      </c>
      <c r="H54" s="55">
        <v>44593</v>
      </c>
      <c r="I54" s="20">
        <v>70000</v>
      </c>
      <c r="J54" s="13">
        <v>5368.48</v>
      </c>
      <c r="K54" s="13">
        <f t="shared" si="4"/>
        <v>2009</v>
      </c>
      <c r="L54" s="20">
        <f t="shared" si="7"/>
        <v>2128</v>
      </c>
      <c r="M54" s="13">
        <f t="shared" si="5"/>
        <v>9505.48</v>
      </c>
      <c r="N54" s="13">
        <f t="shared" si="6"/>
        <v>60494.520000000004</v>
      </c>
    </row>
    <row r="55" spans="1:14" s="21" customFormat="1" ht="35.1" customHeight="1" x14ac:dyDescent="0.25">
      <c r="A55" s="39">
        <v>106</v>
      </c>
      <c r="B55" s="32" t="s">
        <v>147</v>
      </c>
      <c r="C55" s="43" t="s">
        <v>233</v>
      </c>
      <c r="D55" s="43" t="s">
        <v>101</v>
      </c>
      <c r="E55" s="40" t="s">
        <v>196</v>
      </c>
      <c r="F55" s="33" t="s">
        <v>22</v>
      </c>
      <c r="G55" s="55">
        <v>44409</v>
      </c>
      <c r="H55" s="55">
        <v>44593</v>
      </c>
      <c r="I55" s="20">
        <v>70000</v>
      </c>
      <c r="J55" s="13">
        <v>5368.48</v>
      </c>
      <c r="K55" s="13">
        <f t="shared" si="4"/>
        <v>2009</v>
      </c>
      <c r="L55" s="20">
        <f t="shared" si="7"/>
        <v>2128</v>
      </c>
      <c r="M55" s="13">
        <f t="shared" si="5"/>
        <v>9505.48</v>
      </c>
      <c r="N55" s="13">
        <f t="shared" si="6"/>
        <v>60494.520000000004</v>
      </c>
    </row>
    <row r="56" spans="1:14" s="21" customFormat="1" ht="35.1" customHeight="1" x14ac:dyDescent="0.25">
      <c r="A56" s="39">
        <v>107</v>
      </c>
      <c r="B56" s="32" t="s">
        <v>215</v>
      </c>
      <c r="C56" s="43" t="s">
        <v>233</v>
      </c>
      <c r="D56" s="43" t="s">
        <v>78</v>
      </c>
      <c r="E56" s="40" t="s">
        <v>196</v>
      </c>
      <c r="F56" s="33" t="s">
        <v>22</v>
      </c>
      <c r="G56" s="44">
        <v>44328</v>
      </c>
      <c r="H56" s="55">
        <v>44481</v>
      </c>
      <c r="I56" s="20">
        <v>40000</v>
      </c>
      <c r="J56" s="13">
        <v>442.65</v>
      </c>
      <c r="K56" s="13">
        <f t="shared" si="4"/>
        <v>1148</v>
      </c>
      <c r="L56" s="20">
        <f t="shared" si="7"/>
        <v>1216</v>
      </c>
      <c r="M56" s="13">
        <f t="shared" si="5"/>
        <v>2806.65</v>
      </c>
      <c r="N56" s="13">
        <f t="shared" si="6"/>
        <v>37193.35</v>
      </c>
    </row>
    <row r="57" spans="1:14" s="14" customFormat="1" ht="35.1" customHeight="1" x14ac:dyDescent="0.25">
      <c r="A57" s="39">
        <v>27</v>
      </c>
      <c r="B57" s="32" t="s">
        <v>14</v>
      </c>
      <c r="C57" s="43" t="s">
        <v>236</v>
      </c>
      <c r="D57" s="43" t="s">
        <v>20</v>
      </c>
      <c r="E57" s="39" t="s">
        <v>195</v>
      </c>
      <c r="F57" s="33" t="s">
        <v>22</v>
      </c>
      <c r="G57" s="56">
        <v>44256</v>
      </c>
      <c r="H57" s="54">
        <v>44409</v>
      </c>
      <c r="I57" s="13">
        <v>31500</v>
      </c>
      <c r="J57" s="13">
        <v>0</v>
      </c>
      <c r="K57" s="13">
        <f t="shared" si="0"/>
        <v>904.05</v>
      </c>
      <c r="L57" s="13">
        <v>957.6</v>
      </c>
      <c r="M57" s="13">
        <f t="shared" si="1"/>
        <v>1861.65</v>
      </c>
      <c r="N57" s="13">
        <f t="shared" si="2"/>
        <v>29638.35</v>
      </c>
    </row>
    <row r="58" spans="1:14" s="14" customFormat="1" ht="35.1" customHeight="1" x14ac:dyDescent="0.25">
      <c r="A58" s="39">
        <v>28</v>
      </c>
      <c r="B58" s="32" t="s">
        <v>23</v>
      </c>
      <c r="C58" s="43" t="s">
        <v>236</v>
      </c>
      <c r="D58" s="43" t="s">
        <v>25</v>
      </c>
      <c r="E58" s="39" t="s">
        <v>195</v>
      </c>
      <c r="F58" s="33" t="s">
        <v>22</v>
      </c>
      <c r="G58" s="54">
        <v>44409</v>
      </c>
      <c r="H58" s="54">
        <v>44593</v>
      </c>
      <c r="I58" s="22">
        <v>26250</v>
      </c>
      <c r="J58" s="13">
        <v>0</v>
      </c>
      <c r="K58" s="13">
        <f t="shared" si="0"/>
        <v>753.375</v>
      </c>
      <c r="L58" s="13">
        <v>798</v>
      </c>
      <c r="M58" s="13">
        <f t="shared" si="1"/>
        <v>1551.375</v>
      </c>
      <c r="N58" s="13">
        <f t="shared" si="2"/>
        <v>24698.625</v>
      </c>
    </row>
    <row r="59" spans="1:14" s="21" customFormat="1" ht="35.1" customHeight="1" x14ac:dyDescent="0.25">
      <c r="A59" s="39">
        <v>30</v>
      </c>
      <c r="B59" s="32" t="s">
        <v>32</v>
      </c>
      <c r="C59" s="43" t="s">
        <v>236</v>
      </c>
      <c r="D59" s="43" t="s">
        <v>28</v>
      </c>
      <c r="E59" s="40" t="s">
        <v>195</v>
      </c>
      <c r="F59" s="33" t="s">
        <v>22</v>
      </c>
      <c r="G59" s="44">
        <v>44357</v>
      </c>
      <c r="H59" s="54">
        <v>44540</v>
      </c>
      <c r="I59" s="22">
        <v>45000</v>
      </c>
      <c r="J59" s="13">
        <v>1148.33</v>
      </c>
      <c r="K59" s="13">
        <f t="shared" si="0"/>
        <v>1291.5</v>
      </c>
      <c r="L59" s="20">
        <v>1368</v>
      </c>
      <c r="M59" s="13">
        <f t="shared" si="1"/>
        <v>3807.83</v>
      </c>
      <c r="N59" s="13">
        <f t="shared" si="2"/>
        <v>41192.17</v>
      </c>
    </row>
    <row r="60" spans="1:14" s="21" customFormat="1" ht="35.1" customHeight="1" x14ac:dyDescent="0.25">
      <c r="A60" s="39">
        <v>31</v>
      </c>
      <c r="B60" s="32" t="s">
        <v>36</v>
      </c>
      <c r="C60" s="43" t="s">
        <v>236</v>
      </c>
      <c r="D60" s="43" t="s">
        <v>41</v>
      </c>
      <c r="E60" s="40" t="s">
        <v>196</v>
      </c>
      <c r="F60" s="33" t="s">
        <v>22</v>
      </c>
      <c r="G60" s="40" t="s">
        <v>45</v>
      </c>
      <c r="H60" s="40" t="s">
        <v>118</v>
      </c>
      <c r="I60" s="22">
        <v>25000</v>
      </c>
      <c r="J60" s="13">
        <v>0</v>
      </c>
      <c r="K60" s="13">
        <f t="shared" si="0"/>
        <v>717.5</v>
      </c>
      <c r="L60" s="20">
        <v>760</v>
      </c>
      <c r="M60" s="13">
        <f t="shared" si="1"/>
        <v>1477.5</v>
      </c>
      <c r="N60" s="13">
        <f t="shared" si="2"/>
        <v>23522.5</v>
      </c>
    </row>
    <row r="61" spans="1:14" s="21" customFormat="1" ht="35.1" customHeight="1" x14ac:dyDescent="0.25">
      <c r="A61" s="39">
        <v>32</v>
      </c>
      <c r="B61" s="32" t="s">
        <v>43</v>
      </c>
      <c r="C61" s="43" t="s">
        <v>236</v>
      </c>
      <c r="D61" s="43" t="s">
        <v>28</v>
      </c>
      <c r="E61" s="40" t="s">
        <v>196</v>
      </c>
      <c r="F61" s="33" t="s">
        <v>22</v>
      </c>
      <c r="G61" s="54">
        <v>44409</v>
      </c>
      <c r="H61" s="54">
        <v>44593</v>
      </c>
      <c r="I61" s="22">
        <v>40000</v>
      </c>
      <c r="J61" s="13">
        <v>442.65</v>
      </c>
      <c r="K61" s="13">
        <f t="shared" si="0"/>
        <v>1148</v>
      </c>
      <c r="L61" s="22">
        <v>1216</v>
      </c>
      <c r="M61" s="13">
        <f t="shared" si="1"/>
        <v>2806.65</v>
      </c>
      <c r="N61" s="13">
        <f t="shared" si="2"/>
        <v>37193.35</v>
      </c>
    </row>
    <row r="62" spans="1:14" s="21" customFormat="1" ht="35.1" customHeight="1" x14ac:dyDescent="0.25">
      <c r="A62" s="39">
        <v>33</v>
      </c>
      <c r="B62" s="32" t="s">
        <v>51</v>
      </c>
      <c r="C62" s="43" t="s">
        <v>236</v>
      </c>
      <c r="D62" s="43" t="s">
        <v>61</v>
      </c>
      <c r="E62" s="40" t="s">
        <v>196</v>
      </c>
      <c r="F62" s="33" t="s">
        <v>22</v>
      </c>
      <c r="G62" s="55">
        <v>44424</v>
      </c>
      <c r="H62" s="55">
        <v>44608</v>
      </c>
      <c r="I62" s="22">
        <v>70000</v>
      </c>
      <c r="J62" s="13">
        <v>5368.48</v>
      </c>
      <c r="K62" s="13">
        <f t="shared" ref="K62:K85" si="8">+I62*2.87%</f>
        <v>2009</v>
      </c>
      <c r="L62" s="20">
        <v>2128</v>
      </c>
      <c r="M62" s="13">
        <f t="shared" ref="M62:M83" si="9">SUM(J62:L62)</f>
        <v>9505.48</v>
      </c>
      <c r="N62" s="13">
        <f t="shared" ref="N62:N83" si="10">I62-M62</f>
        <v>60494.520000000004</v>
      </c>
    </row>
    <row r="63" spans="1:14" s="21" customFormat="1" ht="35.1" customHeight="1" x14ac:dyDescent="0.25">
      <c r="A63" s="39">
        <v>34</v>
      </c>
      <c r="B63" s="32" t="s">
        <v>86</v>
      </c>
      <c r="C63" s="43" t="s">
        <v>236</v>
      </c>
      <c r="D63" s="43" t="s">
        <v>28</v>
      </c>
      <c r="E63" s="40" t="s">
        <v>196</v>
      </c>
      <c r="F63" s="33" t="s">
        <v>22</v>
      </c>
      <c r="G63" s="40" t="s">
        <v>127</v>
      </c>
      <c r="H63" s="40" t="s">
        <v>126</v>
      </c>
      <c r="I63" s="22">
        <v>55000</v>
      </c>
      <c r="J63" s="13">
        <v>2559.6799999999998</v>
      </c>
      <c r="K63" s="13">
        <f t="shared" si="8"/>
        <v>1578.5</v>
      </c>
      <c r="L63" s="20">
        <f t="shared" ref="L63:L70" si="11">+I63*3.04%</f>
        <v>1672</v>
      </c>
      <c r="M63" s="13">
        <f t="shared" si="9"/>
        <v>5810.18</v>
      </c>
      <c r="N63" s="13">
        <f t="shared" si="10"/>
        <v>49189.82</v>
      </c>
    </row>
    <row r="64" spans="1:14" s="21" customFormat="1" ht="35.1" customHeight="1" x14ac:dyDescent="0.25">
      <c r="A64" s="39">
        <v>36</v>
      </c>
      <c r="B64" s="32" t="s">
        <v>89</v>
      </c>
      <c r="C64" s="43" t="s">
        <v>236</v>
      </c>
      <c r="D64" s="43" t="s">
        <v>100</v>
      </c>
      <c r="E64" s="40" t="s">
        <v>195</v>
      </c>
      <c r="F64" s="33" t="s">
        <v>22</v>
      </c>
      <c r="G64" s="40" t="s">
        <v>128</v>
      </c>
      <c r="H64" s="40" t="s">
        <v>130</v>
      </c>
      <c r="I64" s="20">
        <v>105000</v>
      </c>
      <c r="J64" s="13">
        <v>13281.49</v>
      </c>
      <c r="K64" s="13">
        <f t="shared" si="8"/>
        <v>3013.5</v>
      </c>
      <c r="L64" s="20">
        <f t="shared" si="11"/>
        <v>3192</v>
      </c>
      <c r="M64" s="13">
        <f t="shared" si="9"/>
        <v>19486.989999999998</v>
      </c>
      <c r="N64" s="13">
        <f t="shared" si="10"/>
        <v>85513.010000000009</v>
      </c>
    </row>
    <row r="65" spans="1:14" s="21" customFormat="1" ht="35.1" customHeight="1" x14ac:dyDescent="0.25">
      <c r="A65" s="39">
        <v>37</v>
      </c>
      <c r="B65" s="32" t="s">
        <v>96</v>
      </c>
      <c r="C65" s="43" t="s">
        <v>236</v>
      </c>
      <c r="D65" s="43" t="s">
        <v>102</v>
      </c>
      <c r="E65" s="40" t="s">
        <v>196</v>
      </c>
      <c r="F65" s="33" t="s">
        <v>22</v>
      </c>
      <c r="G65" s="55">
        <v>44317</v>
      </c>
      <c r="H65" s="55">
        <v>44501</v>
      </c>
      <c r="I65" s="20">
        <v>105000</v>
      </c>
      <c r="J65" s="13">
        <v>13281.49</v>
      </c>
      <c r="K65" s="13">
        <f t="shared" si="8"/>
        <v>3013.5</v>
      </c>
      <c r="L65" s="20">
        <f t="shared" si="11"/>
        <v>3192</v>
      </c>
      <c r="M65" s="13">
        <f t="shared" si="9"/>
        <v>19486.989999999998</v>
      </c>
      <c r="N65" s="13">
        <f t="shared" si="10"/>
        <v>85513.010000000009</v>
      </c>
    </row>
    <row r="66" spans="1:14" s="21" customFormat="1" ht="35.1" customHeight="1" x14ac:dyDescent="0.25">
      <c r="A66" s="39">
        <v>40</v>
      </c>
      <c r="B66" s="32" t="s">
        <v>112</v>
      </c>
      <c r="C66" s="43" t="s">
        <v>236</v>
      </c>
      <c r="D66" s="43" t="s">
        <v>61</v>
      </c>
      <c r="E66" s="40" t="s">
        <v>195</v>
      </c>
      <c r="F66" s="33" t="s">
        <v>22</v>
      </c>
      <c r="G66" s="55">
        <v>44348</v>
      </c>
      <c r="H66" s="55">
        <v>44531</v>
      </c>
      <c r="I66" s="20">
        <v>60000</v>
      </c>
      <c r="J66" s="13">
        <v>3486.68</v>
      </c>
      <c r="K66" s="13">
        <f t="shared" si="8"/>
        <v>1722</v>
      </c>
      <c r="L66" s="20">
        <f t="shared" si="11"/>
        <v>1824</v>
      </c>
      <c r="M66" s="13">
        <f t="shared" si="9"/>
        <v>7032.68</v>
      </c>
      <c r="N66" s="13">
        <f t="shared" si="10"/>
        <v>52967.32</v>
      </c>
    </row>
    <row r="67" spans="1:14" s="21" customFormat="1" ht="35.1" customHeight="1" x14ac:dyDescent="0.25">
      <c r="A67" s="39">
        <v>44</v>
      </c>
      <c r="B67" s="32" t="s">
        <v>138</v>
      </c>
      <c r="C67" s="43" t="s">
        <v>236</v>
      </c>
      <c r="D67" s="43" t="s">
        <v>72</v>
      </c>
      <c r="E67" s="40" t="s">
        <v>195</v>
      </c>
      <c r="F67" s="33" t="s">
        <v>22</v>
      </c>
      <c r="G67" s="55">
        <v>44409</v>
      </c>
      <c r="H67" s="55">
        <v>44593</v>
      </c>
      <c r="I67" s="20">
        <v>70000</v>
      </c>
      <c r="J67" s="13">
        <v>5368.48</v>
      </c>
      <c r="K67" s="13">
        <f t="shared" si="8"/>
        <v>2009</v>
      </c>
      <c r="L67" s="20">
        <f t="shared" si="11"/>
        <v>2128</v>
      </c>
      <c r="M67" s="13">
        <f t="shared" si="9"/>
        <v>9505.48</v>
      </c>
      <c r="N67" s="13">
        <f t="shared" si="10"/>
        <v>60494.520000000004</v>
      </c>
    </row>
    <row r="68" spans="1:14" s="21" customFormat="1" ht="35.1" customHeight="1" x14ac:dyDescent="0.25">
      <c r="A68" s="39">
        <v>45</v>
      </c>
      <c r="B68" s="32" t="s">
        <v>139</v>
      </c>
      <c r="C68" s="43" t="s">
        <v>236</v>
      </c>
      <c r="D68" s="43" t="s">
        <v>180</v>
      </c>
      <c r="E68" s="40" t="s">
        <v>195</v>
      </c>
      <c r="F68" s="33" t="s">
        <v>22</v>
      </c>
      <c r="G68" s="55">
        <v>44409</v>
      </c>
      <c r="H68" s="55">
        <v>44593</v>
      </c>
      <c r="I68" s="20">
        <v>140000</v>
      </c>
      <c r="J68" s="13">
        <v>21553.74</v>
      </c>
      <c r="K68" s="13">
        <f t="shared" si="8"/>
        <v>4018</v>
      </c>
      <c r="L68" s="20">
        <f t="shared" si="11"/>
        <v>4256</v>
      </c>
      <c r="M68" s="13">
        <f t="shared" si="9"/>
        <v>29827.74</v>
      </c>
      <c r="N68" s="13">
        <f t="shared" si="10"/>
        <v>110172.26</v>
      </c>
    </row>
    <row r="69" spans="1:14" s="21" customFormat="1" ht="35.1" customHeight="1" x14ac:dyDescent="0.25">
      <c r="A69" s="39">
        <v>46</v>
      </c>
      <c r="B69" s="32" t="s">
        <v>140</v>
      </c>
      <c r="C69" s="43" t="s">
        <v>236</v>
      </c>
      <c r="D69" s="43" t="s">
        <v>28</v>
      </c>
      <c r="E69" s="40" t="s">
        <v>196</v>
      </c>
      <c r="F69" s="33" t="s">
        <v>22</v>
      </c>
      <c r="G69" s="55">
        <v>44409</v>
      </c>
      <c r="H69" s="55">
        <v>44593</v>
      </c>
      <c r="I69" s="20">
        <v>45000</v>
      </c>
      <c r="J69" s="13">
        <v>1148.33</v>
      </c>
      <c r="K69" s="13">
        <f t="shared" si="8"/>
        <v>1291.5</v>
      </c>
      <c r="L69" s="20">
        <f t="shared" si="11"/>
        <v>1368</v>
      </c>
      <c r="M69" s="13">
        <f t="shared" si="9"/>
        <v>3807.83</v>
      </c>
      <c r="N69" s="13">
        <f t="shared" si="10"/>
        <v>41192.17</v>
      </c>
    </row>
    <row r="70" spans="1:14" s="21" customFormat="1" ht="35.1" customHeight="1" x14ac:dyDescent="0.25">
      <c r="A70" s="39">
        <v>48</v>
      </c>
      <c r="B70" s="32" t="s">
        <v>143</v>
      </c>
      <c r="C70" s="43" t="s">
        <v>236</v>
      </c>
      <c r="D70" s="43" t="s">
        <v>181</v>
      </c>
      <c r="E70" s="40" t="s">
        <v>195</v>
      </c>
      <c r="F70" s="33" t="s">
        <v>22</v>
      </c>
      <c r="G70" s="55">
        <v>44409</v>
      </c>
      <c r="H70" s="55">
        <v>44593</v>
      </c>
      <c r="I70" s="20">
        <v>75000</v>
      </c>
      <c r="J70" s="13">
        <v>6309.38</v>
      </c>
      <c r="K70" s="13">
        <f t="shared" si="8"/>
        <v>2152.5</v>
      </c>
      <c r="L70" s="20">
        <f t="shared" si="11"/>
        <v>2280</v>
      </c>
      <c r="M70" s="13">
        <f t="shared" si="9"/>
        <v>10741.880000000001</v>
      </c>
      <c r="N70" s="13">
        <f t="shared" si="10"/>
        <v>64258.119999999995</v>
      </c>
    </row>
    <row r="71" spans="1:14" s="21" customFormat="1" ht="35.1" customHeight="1" x14ac:dyDescent="0.25">
      <c r="A71" s="39">
        <v>49</v>
      </c>
      <c r="B71" s="32" t="s">
        <v>27</v>
      </c>
      <c r="C71" s="43" t="s">
        <v>236</v>
      </c>
      <c r="D71" s="43" t="s">
        <v>28</v>
      </c>
      <c r="E71" s="39" t="s">
        <v>196</v>
      </c>
      <c r="F71" s="33" t="s">
        <v>22</v>
      </c>
      <c r="G71" s="54">
        <v>44324</v>
      </c>
      <c r="H71" s="54">
        <v>44508</v>
      </c>
      <c r="I71" s="22">
        <v>40000</v>
      </c>
      <c r="J71" s="13">
        <v>442.65</v>
      </c>
      <c r="K71" s="13">
        <f t="shared" si="8"/>
        <v>1148</v>
      </c>
      <c r="L71" s="20">
        <v>1216</v>
      </c>
      <c r="M71" s="13">
        <f t="shared" si="9"/>
        <v>2806.65</v>
      </c>
      <c r="N71" s="13">
        <f t="shared" si="10"/>
        <v>37193.35</v>
      </c>
    </row>
    <row r="72" spans="1:14" s="21" customFormat="1" ht="35.1" customHeight="1" x14ac:dyDescent="0.25">
      <c r="A72" s="39">
        <v>50</v>
      </c>
      <c r="B72" s="32" t="s">
        <v>29</v>
      </c>
      <c r="C72" s="43" t="s">
        <v>236</v>
      </c>
      <c r="D72" s="43" t="s">
        <v>28</v>
      </c>
      <c r="E72" s="40" t="s">
        <v>196</v>
      </c>
      <c r="F72" s="33" t="s">
        <v>22</v>
      </c>
      <c r="G72" s="54">
        <v>44332</v>
      </c>
      <c r="H72" s="54">
        <v>44516</v>
      </c>
      <c r="I72" s="22">
        <v>55000</v>
      </c>
      <c r="J72" s="13">
        <v>0</v>
      </c>
      <c r="K72" s="13">
        <f t="shared" si="8"/>
        <v>1578.5</v>
      </c>
      <c r="L72" s="20">
        <v>1672</v>
      </c>
      <c r="M72" s="13">
        <f t="shared" si="9"/>
        <v>3250.5</v>
      </c>
      <c r="N72" s="13">
        <f t="shared" si="10"/>
        <v>51749.5</v>
      </c>
    </row>
    <row r="73" spans="1:14" s="21" customFormat="1" ht="35.1" customHeight="1" x14ac:dyDescent="0.25">
      <c r="A73" s="39">
        <v>53</v>
      </c>
      <c r="B73" s="32" t="s">
        <v>228</v>
      </c>
      <c r="C73" s="43" t="s">
        <v>236</v>
      </c>
      <c r="D73" s="43" t="s">
        <v>66</v>
      </c>
      <c r="E73" s="40" t="s">
        <v>196</v>
      </c>
      <c r="F73" s="33" t="s">
        <v>22</v>
      </c>
      <c r="G73" s="40" t="s">
        <v>123</v>
      </c>
      <c r="H73" s="40" t="s">
        <v>120</v>
      </c>
      <c r="I73" s="22">
        <v>100000</v>
      </c>
      <c r="J73" s="13">
        <v>12105.37</v>
      </c>
      <c r="K73" s="13">
        <f t="shared" si="8"/>
        <v>2870</v>
      </c>
      <c r="L73" s="20">
        <v>3040</v>
      </c>
      <c r="M73" s="13">
        <f t="shared" si="9"/>
        <v>18015.370000000003</v>
      </c>
      <c r="N73" s="13">
        <f t="shared" si="10"/>
        <v>81984.63</v>
      </c>
    </row>
    <row r="74" spans="1:14" s="21" customFormat="1" ht="35.1" customHeight="1" x14ac:dyDescent="0.25">
      <c r="A74" s="39">
        <v>54</v>
      </c>
      <c r="B74" s="32" t="s">
        <v>167</v>
      </c>
      <c r="C74" s="43" t="s">
        <v>236</v>
      </c>
      <c r="D74" s="43" t="s">
        <v>28</v>
      </c>
      <c r="E74" s="40" t="s">
        <v>196</v>
      </c>
      <c r="F74" s="33" t="s">
        <v>22</v>
      </c>
      <c r="G74" s="55">
        <v>44378</v>
      </c>
      <c r="H74" s="55">
        <v>44593</v>
      </c>
      <c r="I74" s="20">
        <v>70000</v>
      </c>
      <c r="J74" s="13">
        <v>5368.48</v>
      </c>
      <c r="K74" s="13">
        <f t="shared" si="8"/>
        <v>2009</v>
      </c>
      <c r="L74" s="20">
        <f t="shared" ref="L74:L85" si="12">+I74*3.04%</f>
        <v>2128</v>
      </c>
      <c r="M74" s="13">
        <f t="shared" si="9"/>
        <v>9505.48</v>
      </c>
      <c r="N74" s="13">
        <f t="shared" si="10"/>
        <v>60494.520000000004</v>
      </c>
    </row>
    <row r="75" spans="1:14" s="21" customFormat="1" ht="35.1" customHeight="1" x14ac:dyDescent="0.25">
      <c r="A75" s="39">
        <v>55</v>
      </c>
      <c r="B75" s="32" t="s">
        <v>168</v>
      </c>
      <c r="C75" s="43" t="s">
        <v>236</v>
      </c>
      <c r="D75" s="43" t="s">
        <v>83</v>
      </c>
      <c r="E75" s="40" t="s">
        <v>195</v>
      </c>
      <c r="F75" s="33" t="s">
        <v>22</v>
      </c>
      <c r="G75" s="55">
        <v>44378</v>
      </c>
      <c r="H75" s="55">
        <v>44593</v>
      </c>
      <c r="I75" s="20">
        <v>105000</v>
      </c>
      <c r="J75" s="13">
        <v>13281.49</v>
      </c>
      <c r="K75" s="13">
        <f t="shared" si="8"/>
        <v>3013.5</v>
      </c>
      <c r="L75" s="20">
        <f t="shared" si="12"/>
        <v>3192</v>
      </c>
      <c r="M75" s="13">
        <f t="shared" si="9"/>
        <v>19486.989999999998</v>
      </c>
      <c r="N75" s="13">
        <f t="shared" si="10"/>
        <v>85513.010000000009</v>
      </c>
    </row>
    <row r="76" spans="1:14" s="21" customFormat="1" ht="35.1" customHeight="1" x14ac:dyDescent="0.25">
      <c r="A76" s="39">
        <v>56</v>
      </c>
      <c r="B76" s="32" t="s">
        <v>169</v>
      </c>
      <c r="C76" s="43" t="s">
        <v>236</v>
      </c>
      <c r="D76" s="43" t="s">
        <v>83</v>
      </c>
      <c r="E76" s="40" t="s">
        <v>195</v>
      </c>
      <c r="F76" s="33" t="s">
        <v>22</v>
      </c>
      <c r="G76" s="55">
        <v>44378</v>
      </c>
      <c r="H76" s="55">
        <v>44593</v>
      </c>
      <c r="I76" s="20">
        <v>90000</v>
      </c>
      <c r="J76" s="13">
        <v>9753.1200000000008</v>
      </c>
      <c r="K76" s="13">
        <f t="shared" si="8"/>
        <v>2583</v>
      </c>
      <c r="L76" s="20">
        <f t="shared" si="12"/>
        <v>2736</v>
      </c>
      <c r="M76" s="13">
        <f t="shared" si="9"/>
        <v>15072.12</v>
      </c>
      <c r="N76" s="13">
        <f t="shared" si="10"/>
        <v>74927.88</v>
      </c>
    </row>
    <row r="77" spans="1:14" s="21" customFormat="1" ht="35.1" customHeight="1" x14ac:dyDescent="0.25">
      <c r="A77" s="39">
        <v>57</v>
      </c>
      <c r="B77" s="32" t="s">
        <v>170</v>
      </c>
      <c r="C77" s="43" t="s">
        <v>236</v>
      </c>
      <c r="D77" s="43" t="s">
        <v>186</v>
      </c>
      <c r="E77" s="40" t="s">
        <v>196</v>
      </c>
      <c r="F77" s="33" t="s">
        <v>22</v>
      </c>
      <c r="G77" s="55">
        <v>44378</v>
      </c>
      <c r="H77" s="55">
        <v>44593</v>
      </c>
      <c r="I77" s="20">
        <v>40000</v>
      </c>
      <c r="J77" s="13">
        <v>442.65</v>
      </c>
      <c r="K77" s="13">
        <f t="shared" si="8"/>
        <v>1148</v>
      </c>
      <c r="L77" s="20">
        <f t="shared" si="12"/>
        <v>1216</v>
      </c>
      <c r="M77" s="13">
        <f t="shared" si="9"/>
        <v>2806.65</v>
      </c>
      <c r="N77" s="13">
        <f t="shared" si="10"/>
        <v>37193.35</v>
      </c>
    </row>
    <row r="78" spans="1:14" s="21" customFormat="1" ht="35.1" customHeight="1" x14ac:dyDescent="0.25">
      <c r="A78" s="39">
        <v>58</v>
      </c>
      <c r="B78" s="32" t="s">
        <v>171</v>
      </c>
      <c r="C78" s="43" t="s">
        <v>236</v>
      </c>
      <c r="D78" s="43" t="s">
        <v>186</v>
      </c>
      <c r="E78" s="40" t="s">
        <v>196</v>
      </c>
      <c r="F78" s="33" t="s">
        <v>22</v>
      </c>
      <c r="G78" s="55">
        <v>44378</v>
      </c>
      <c r="H78" s="55">
        <v>44593</v>
      </c>
      <c r="I78" s="20">
        <v>35000</v>
      </c>
      <c r="J78" s="13">
        <v>0</v>
      </c>
      <c r="K78" s="13">
        <f t="shared" si="8"/>
        <v>1004.5</v>
      </c>
      <c r="L78" s="20">
        <f t="shared" si="12"/>
        <v>1064</v>
      </c>
      <c r="M78" s="13">
        <f t="shared" si="9"/>
        <v>2068.5</v>
      </c>
      <c r="N78" s="13">
        <f t="shared" si="10"/>
        <v>32931.5</v>
      </c>
    </row>
    <row r="79" spans="1:14" s="21" customFormat="1" ht="35.1" customHeight="1" x14ac:dyDescent="0.25">
      <c r="A79" s="39">
        <v>60</v>
      </c>
      <c r="B79" s="32" t="s">
        <v>173</v>
      </c>
      <c r="C79" s="43" t="s">
        <v>236</v>
      </c>
      <c r="D79" s="43" t="s">
        <v>186</v>
      </c>
      <c r="E79" s="40" t="s">
        <v>196</v>
      </c>
      <c r="F79" s="33" t="s">
        <v>22</v>
      </c>
      <c r="G79" s="55">
        <v>44378</v>
      </c>
      <c r="H79" s="55">
        <v>44593</v>
      </c>
      <c r="I79" s="20">
        <v>35000</v>
      </c>
      <c r="J79" s="13">
        <v>0</v>
      </c>
      <c r="K79" s="13">
        <f t="shared" si="8"/>
        <v>1004.5</v>
      </c>
      <c r="L79" s="20">
        <f t="shared" si="12"/>
        <v>1064</v>
      </c>
      <c r="M79" s="13">
        <f t="shared" si="9"/>
        <v>2068.5</v>
      </c>
      <c r="N79" s="13">
        <f t="shared" si="10"/>
        <v>32931.5</v>
      </c>
    </row>
    <row r="80" spans="1:14" s="21" customFormat="1" ht="35.1" customHeight="1" x14ac:dyDescent="0.25">
      <c r="A80" s="39">
        <v>61</v>
      </c>
      <c r="B80" s="32" t="s">
        <v>174</v>
      </c>
      <c r="C80" s="43" t="s">
        <v>236</v>
      </c>
      <c r="D80" s="43" t="s">
        <v>28</v>
      </c>
      <c r="E80" s="40" t="s">
        <v>195</v>
      </c>
      <c r="F80" s="33" t="s">
        <v>22</v>
      </c>
      <c r="G80" s="55">
        <v>44378</v>
      </c>
      <c r="H80" s="55">
        <v>44593</v>
      </c>
      <c r="I80" s="20">
        <v>45000</v>
      </c>
      <c r="J80" s="13">
        <v>1148.33</v>
      </c>
      <c r="K80" s="13">
        <f t="shared" si="8"/>
        <v>1291.5</v>
      </c>
      <c r="L80" s="20">
        <f t="shared" si="12"/>
        <v>1368</v>
      </c>
      <c r="M80" s="13">
        <f t="shared" si="9"/>
        <v>3807.83</v>
      </c>
      <c r="N80" s="13">
        <f t="shared" si="10"/>
        <v>41192.17</v>
      </c>
    </row>
    <row r="81" spans="1:14" s="21" customFormat="1" ht="35.1" customHeight="1" x14ac:dyDescent="0.25">
      <c r="A81" s="39">
        <v>62</v>
      </c>
      <c r="B81" s="32" t="s">
        <v>175</v>
      </c>
      <c r="C81" s="43" t="s">
        <v>236</v>
      </c>
      <c r="D81" s="43" t="s">
        <v>72</v>
      </c>
      <c r="E81" s="40" t="s">
        <v>195</v>
      </c>
      <c r="F81" s="33" t="s">
        <v>22</v>
      </c>
      <c r="G81" s="55">
        <v>44378</v>
      </c>
      <c r="H81" s="55">
        <v>44593</v>
      </c>
      <c r="I81" s="20">
        <v>75000</v>
      </c>
      <c r="J81" s="13">
        <v>6309.38</v>
      </c>
      <c r="K81" s="13">
        <f t="shared" si="8"/>
        <v>2152.5</v>
      </c>
      <c r="L81" s="20">
        <f t="shared" si="12"/>
        <v>2280</v>
      </c>
      <c r="M81" s="13">
        <f t="shared" si="9"/>
        <v>10741.880000000001</v>
      </c>
      <c r="N81" s="13">
        <f t="shared" si="10"/>
        <v>64258.119999999995</v>
      </c>
    </row>
    <row r="82" spans="1:14" s="21" customFormat="1" ht="35.1" customHeight="1" x14ac:dyDescent="0.25">
      <c r="A82" s="39">
        <v>63</v>
      </c>
      <c r="B82" s="32" t="s">
        <v>176</v>
      </c>
      <c r="C82" s="43" t="s">
        <v>236</v>
      </c>
      <c r="D82" s="43" t="s">
        <v>72</v>
      </c>
      <c r="E82" s="40" t="s">
        <v>195</v>
      </c>
      <c r="F82" s="33" t="s">
        <v>22</v>
      </c>
      <c r="G82" s="55">
        <v>44378</v>
      </c>
      <c r="H82" s="55">
        <v>44593</v>
      </c>
      <c r="I82" s="20">
        <v>70000</v>
      </c>
      <c r="J82" s="13">
        <v>5368.48</v>
      </c>
      <c r="K82" s="13">
        <f t="shared" si="8"/>
        <v>2009</v>
      </c>
      <c r="L82" s="20">
        <f t="shared" si="12"/>
        <v>2128</v>
      </c>
      <c r="M82" s="13">
        <f t="shared" si="9"/>
        <v>9505.48</v>
      </c>
      <c r="N82" s="13">
        <f t="shared" si="10"/>
        <v>60494.520000000004</v>
      </c>
    </row>
    <row r="83" spans="1:14" s="21" customFormat="1" ht="35.1" customHeight="1" x14ac:dyDescent="0.25">
      <c r="A83" s="39">
        <v>64</v>
      </c>
      <c r="B83" s="32" t="s">
        <v>201</v>
      </c>
      <c r="C83" s="43" t="s">
        <v>236</v>
      </c>
      <c r="D83" s="43" t="s">
        <v>28</v>
      </c>
      <c r="E83" s="40" t="s">
        <v>196</v>
      </c>
      <c r="F83" s="33" t="s">
        <v>22</v>
      </c>
      <c r="G83" s="44">
        <v>44301</v>
      </c>
      <c r="H83" s="55">
        <v>44454</v>
      </c>
      <c r="I83" s="20">
        <v>60000</v>
      </c>
      <c r="J83" s="13">
        <v>3486.68</v>
      </c>
      <c r="K83" s="13">
        <f t="shared" si="8"/>
        <v>1722</v>
      </c>
      <c r="L83" s="20">
        <f t="shared" si="12"/>
        <v>1824</v>
      </c>
      <c r="M83" s="13">
        <f t="shared" si="9"/>
        <v>7032.68</v>
      </c>
      <c r="N83" s="13">
        <f t="shared" si="10"/>
        <v>52967.32</v>
      </c>
    </row>
    <row r="84" spans="1:14" s="21" customFormat="1" ht="35.1" customHeight="1" x14ac:dyDescent="0.25">
      <c r="A84" s="39">
        <v>65</v>
      </c>
      <c r="B84" s="32" t="s">
        <v>202</v>
      </c>
      <c r="C84" s="43" t="s">
        <v>236</v>
      </c>
      <c r="D84" s="43" t="s">
        <v>28</v>
      </c>
      <c r="E84" s="40" t="s">
        <v>196</v>
      </c>
      <c r="F84" s="33" t="s">
        <v>22</v>
      </c>
      <c r="G84" s="44">
        <v>44301</v>
      </c>
      <c r="H84" s="55">
        <v>44454</v>
      </c>
      <c r="I84" s="20">
        <v>60000</v>
      </c>
      <c r="J84" s="13">
        <v>3486.68</v>
      </c>
      <c r="K84" s="13">
        <f t="shared" si="8"/>
        <v>1722</v>
      </c>
      <c r="L84" s="20">
        <f t="shared" si="12"/>
        <v>1824</v>
      </c>
      <c r="M84" s="13">
        <f t="shared" ref="M84:M93" si="13">SUM(J84:L84)</f>
        <v>7032.68</v>
      </c>
      <c r="N84" s="13">
        <f t="shared" ref="N84:N93" si="14">I84-M84</f>
        <v>52967.32</v>
      </c>
    </row>
    <row r="85" spans="1:14" s="21" customFormat="1" ht="35.1" customHeight="1" x14ac:dyDescent="0.25">
      <c r="A85" s="39">
        <v>66</v>
      </c>
      <c r="B85" s="32" t="s">
        <v>203</v>
      </c>
      <c r="C85" s="43" t="s">
        <v>236</v>
      </c>
      <c r="D85" s="43" t="s">
        <v>212</v>
      </c>
      <c r="E85" s="40" t="s">
        <v>195</v>
      </c>
      <c r="F85" s="33" t="s">
        <v>22</v>
      </c>
      <c r="G85" s="44">
        <v>44301</v>
      </c>
      <c r="H85" s="55">
        <v>44454</v>
      </c>
      <c r="I85" s="20">
        <v>35000</v>
      </c>
      <c r="J85" s="13">
        <v>0</v>
      </c>
      <c r="K85" s="13">
        <f t="shared" si="8"/>
        <v>1004.5</v>
      </c>
      <c r="L85" s="20">
        <f t="shared" si="12"/>
        <v>1064</v>
      </c>
      <c r="M85" s="13">
        <f t="shared" si="13"/>
        <v>2068.5</v>
      </c>
      <c r="N85" s="13">
        <f t="shared" si="14"/>
        <v>32931.5</v>
      </c>
    </row>
    <row r="86" spans="1:14" s="21" customFormat="1" ht="35.1" customHeight="1" x14ac:dyDescent="0.25">
      <c r="A86" s="39">
        <v>68</v>
      </c>
      <c r="B86" s="32" t="s">
        <v>205</v>
      </c>
      <c r="C86" s="43" t="s">
        <v>236</v>
      </c>
      <c r="D86" s="43" t="s">
        <v>28</v>
      </c>
      <c r="E86" s="40" t="s">
        <v>196</v>
      </c>
      <c r="F86" s="33" t="s">
        <v>22</v>
      </c>
      <c r="G86" s="44">
        <v>44301</v>
      </c>
      <c r="H86" s="55">
        <v>44454</v>
      </c>
      <c r="I86" s="20">
        <v>85000</v>
      </c>
      <c r="J86" s="13">
        <v>8576.99</v>
      </c>
      <c r="K86" s="13">
        <v>2439.5</v>
      </c>
      <c r="L86" s="20">
        <v>2584</v>
      </c>
      <c r="M86" s="13">
        <f t="shared" si="13"/>
        <v>13600.49</v>
      </c>
      <c r="N86" s="13">
        <f t="shared" si="14"/>
        <v>71399.509999999995</v>
      </c>
    </row>
    <row r="87" spans="1:14" s="21" customFormat="1" ht="35.1" customHeight="1" x14ac:dyDescent="0.25">
      <c r="A87" s="39">
        <v>69</v>
      </c>
      <c r="B87" s="32" t="s">
        <v>206</v>
      </c>
      <c r="C87" s="43" t="s">
        <v>236</v>
      </c>
      <c r="D87" s="43" t="s">
        <v>28</v>
      </c>
      <c r="E87" s="40" t="s">
        <v>196</v>
      </c>
      <c r="F87" s="33" t="s">
        <v>22</v>
      </c>
      <c r="G87" s="44">
        <v>44301</v>
      </c>
      <c r="H87" s="55">
        <v>44454</v>
      </c>
      <c r="I87" s="20">
        <v>40000</v>
      </c>
      <c r="J87" s="13">
        <v>442.65</v>
      </c>
      <c r="K87" s="13">
        <f t="shared" ref="K87:K93" si="15">+I87*2.87%</f>
        <v>1148</v>
      </c>
      <c r="L87" s="20">
        <f t="shared" ref="L87:L93" si="16">+I87*3.04%</f>
        <v>1216</v>
      </c>
      <c r="M87" s="13">
        <f t="shared" si="13"/>
        <v>2806.65</v>
      </c>
      <c r="N87" s="13">
        <f t="shared" si="14"/>
        <v>37193.35</v>
      </c>
    </row>
    <row r="88" spans="1:14" s="21" customFormat="1" ht="35.1" customHeight="1" x14ac:dyDescent="0.25">
      <c r="A88" s="39">
        <v>70</v>
      </c>
      <c r="B88" s="32" t="s">
        <v>207</v>
      </c>
      <c r="C88" s="43" t="s">
        <v>236</v>
      </c>
      <c r="D88" s="43" t="s">
        <v>213</v>
      </c>
      <c r="E88" s="40" t="s">
        <v>196</v>
      </c>
      <c r="F88" s="33" t="s">
        <v>22</v>
      </c>
      <c r="G88" s="44">
        <v>44301</v>
      </c>
      <c r="H88" s="55">
        <v>44454</v>
      </c>
      <c r="I88" s="20">
        <v>50000</v>
      </c>
      <c r="J88" s="13">
        <v>1854</v>
      </c>
      <c r="K88" s="13">
        <f t="shared" si="15"/>
        <v>1435</v>
      </c>
      <c r="L88" s="20">
        <f t="shared" si="16"/>
        <v>1520</v>
      </c>
      <c r="M88" s="13">
        <f t="shared" si="13"/>
        <v>4809</v>
      </c>
      <c r="N88" s="13">
        <f t="shared" si="14"/>
        <v>45191</v>
      </c>
    </row>
    <row r="89" spans="1:14" s="21" customFormat="1" ht="35.1" customHeight="1" x14ac:dyDescent="0.25">
      <c r="A89" s="39">
        <v>71</v>
      </c>
      <c r="B89" s="32" t="s">
        <v>208</v>
      </c>
      <c r="C89" s="43" t="s">
        <v>236</v>
      </c>
      <c r="D89" s="43" t="s">
        <v>213</v>
      </c>
      <c r="E89" s="40" t="s">
        <v>195</v>
      </c>
      <c r="F89" s="33" t="s">
        <v>22</v>
      </c>
      <c r="G89" s="44">
        <v>44301</v>
      </c>
      <c r="H89" s="55">
        <v>44454</v>
      </c>
      <c r="I89" s="20">
        <v>40000</v>
      </c>
      <c r="J89" s="13">
        <v>442.65</v>
      </c>
      <c r="K89" s="13">
        <f t="shared" si="15"/>
        <v>1148</v>
      </c>
      <c r="L89" s="20">
        <f t="shared" si="16"/>
        <v>1216</v>
      </c>
      <c r="M89" s="13">
        <f t="shared" si="13"/>
        <v>2806.65</v>
      </c>
      <c r="N89" s="13">
        <f t="shared" si="14"/>
        <v>37193.35</v>
      </c>
    </row>
    <row r="90" spans="1:14" s="21" customFormat="1" ht="35.1" customHeight="1" x14ac:dyDescent="0.25">
      <c r="A90" s="39">
        <v>72</v>
      </c>
      <c r="B90" s="32" t="s">
        <v>209</v>
      </c>
      <c r="C90" s="43" t="s">
        <v>236</v>
      </c>
      <c r="D90" s="43" t="s">
        <v>213</v>
      </c>
      <c r="E90" s="40" t="s">
        <v>195</v>
      </c>
      <c r="F90" s="33" t="s">
        <v>22</v>
      </c>
      <c r="G90" s="44">
        <v>44301</v>
      </c>
      <c r="H90" s="55">
        <v>44454</v>
      </c>
      <c r="I90" s="20">
        <v>40000</v>
      </c>
      <c r="J90" s="13">
        <v>442.65</v>
      </c>
      <c r="K90" s="13">
        <f t="shared" si="15"/>
        <v>1148</v>
      </c>
      <c r="L90" s="20">
        <f t="shared" si="16"/>
        <v>1216</v>
      </c>
      <c r="M90" s="13">
        <f t="shared" si="13"/>
        <v>2806.65</v>
      </c>
      <c r="N90" s="13">
        <f t="shared" si="14"/>
        <v>37193.35</v>
      </c>
    </row>
    <row r="91" spans="1:14" s="21" customFormat="1" ht="35.1" customHeight="1" x14ac:dyDescent="0.25">
      <c r="A91" s="39">
        <v>73</v>
      </c>
      <c r="B91" s="32" t="s">
        <v>219</v>
      </c>
      <c r="C91" s="43" t="s">
        <v>236</v>
      </c>
      <c r="D91" s="46" t="s">
        <v>25</v>
      </c>
      <c r="E91" s="40" t="s">
        <v>196</v>
      </c>
      <c r="F91" s="33" t="s">
        <v>22</v>
      </c>
      <c r="G91" s="45">
        <v>44378</v>
      </c>
      <c r="H91" s="55">
        <v>44511</v>
      </c>
      <c r="I91" s="20">
        <v>30000</v>
      </c>
      <c r="J91" s="13">
        <v>0</v>
      </c>
      <c r="K91" s="13">
        <f t="shared" si="15"/>
        <v>861</v>
      </c>
      <c r="L91" s="20">
        <f t="shared" si="16"/>
        <v>912</v>
      </c>
      <c r="M91" s="13">
        <f t="shared" si="13"/>
        <v>1773</v>
      </c>
      <c r="N91" s="13">
        <f t="shared" si="14"/>
        <v>28227</v>
      </c>
    </row>
    <row r="92" spans="1:14" s="21" customFormat="1" ht="35.1" customHeight="1" x14ac:dyDescent="0.25">
      <c r="A92" s="39">
        <v>77</v>
      </c>
      <c r="B92" s="32" t="s">
        <v>216</v>
      </c>
      <c r="C92" s="43" t="s">
        <v>236</v>
      </c>
      <c r="D92" s="47" t="s">
        <v>28</v>
      </c>
      <c r="E92" s="40" t="s">
        <v>196</v>
      </c>
      <c r="F92" s="33" t="s">
        <v>22</v>
      </c>
      <c r="G92" s="45">
        <v>44409</v>
      </c>
      <c r="H92" s="55">
        <v>44562</v>
      </c>
      <c r="I92" s="20">
        <v>55000</v>
      </c>
      <c r="J92" s="13">
        <v>2559.6799999999998</v>
      </c>
      <c r="K92" s="34">
        <f t="shared" si="15"/>
        <v>1578.5</v>
      </c>
      <c r="L92" s="20">
        <f t="shared" si="16"/>
        <v>1672</v>
      </c>
      <c r="M92" s="13">
        <f t="shared" si="13"/>
        <v>5810.18</v>
      </c>
      <c r="N92" s="13">
        <f t="shared" si="14"/>
        <v>49189.82</v>
      </c>
    </row>
    <row r="93" spans="1:14" s="21" customFormat="1" ht="35.1" customHeight="1" x14ac:dyDescent="0.25">
      <c r="A93" s="39">
        <v>78</v>
      </c>
      <c r="B93" s="32" t="s">
        <v>217</v>
      </c>
      <c r="C93" s="43" t="s">
        <v>236</v>
      </c>
      <c r="D93" s="47" t="s">
        <v>28</v>
      </c>
      <c r="E93" s="40" t="s">
        <v>196</v>
      </c>
      <c r="F93" s="33" t="s">
        <v>22</v>
      </c>
      <c r="G93" s="45">
        <v>44409</v>
      </c>
      <c r="H93" s="55">
        <v>44562</v>
      </c>
      <c r="I93" s="20">
        <v>55000</v>
      </c>
      <c r="J93" s="13">
        <v>2559.6799999999998</v>
      </c>
      <c r="K93" s="34">
        <f t="shared" si="15"/>
        <v>1578.5</v>
      </c>
      <c r="L93" s="20">
        <f t="shared" si="16"/>
        <v>1672</v>
      </c>
      <c r="M93" s="13">
        <f t="shared" si="13"/>
        <v>5810.18</v>
      </c>
      <c r="N93" s="13">
        <f t="shared" si="14"/>
        <v>49189.82</v>
      </c>
    </row>
    <row r="94" spans="1:14" s="21" customFormat="1" ht="35.1" customHeight="1" x14ac:dyDescent="0.25">
      <c r="A94" s="39">
        <v>52</v>
      </c>
      <c r="B94" s="32" t="s">
        <v>65</v>
      </c>
      <c r="C94" s="41" t="s">
        <v>237</v>
      </c>
      <c r="D94" s="41" t="s">
        <v>238</v>
      </c>
      <c r="E94" s="40" t="s">
        <v>196</v>
      </c>
      <c r="F94" s="33" t="s">
        <v>22</v>
      </c>
      <c r="G94" s="40" t="s">
        <v>45</v>
      </c>
      <c r="H94" s="40" t="s">
        <v>118</v>
      </c>
      <c r="I94" s="22">
        <v>105000</v>
      </c>
      <c r="J94" s="13">
        <v>13281.49</v>
      </c>
      <c r="K94" s="13">
        <f t="shared" ref="K94:K128" si="17">+I94*2.87%</f>
        <v>3013.5</v>
      </c>
      <c r="L94" s="20">
        <v>3192</v>
      </c>
      <c r="M94" s="13">
        <f t="shared" ref="M94:M132" si="18">SUM(J94:L94)</f>
        <v>19486.989999999998</v>
      </c>
      <c r="N94" s="13">
        <f t="shared" ref="N94:N132" si="19">I94-M94</f>
        <v>85513.010000000009</v>
      </c>
    </row>
    <row r="95" spans="1:14" s="21" customFormat="1" ht="35.1" customHeight="1" x14ac:dyDescent="0.25">
      <c r="A95" s="39">
        <v>41</v>
      </c>
      <c r="B95" s="32" t="s">
        <v>113</v>
      </c>
      <c r="C95" s="41" t="s">
        <v>237</v>
      </c>
      <c r="D95" s="41" t="s">
        <v>111</v>
      </c>
      <c r="E95" s="40" t="s">
        <v>196</v>
      </c>
      <c r="F95" s="33" t="s">
        <v>22</v>
      </c>
      <c r="G95" s="55">
        <v>44348</v>
      </c>
      <c r="H95" s="55">
        <v>44531</v>
      </c>
      <c r="I95" s="20">
        <v>55000</v>
      </c>
      <c r="J95" s="13">
        <v>2559.6799999999998</v>
      </c>
      <c r="K95" s="13">
        <f t="shared" si="17"/>
        <v>1578.5</v>
      </c>
      <c r="L95" s="20">
        <f t="shared" ref="L95:L103" si="20">+I95*3.04%</f>
        <v>1672</v>
      </c>
      <c r="M95" s="13">
        <f t="shared" si="18"/>
        <v>5810.18</v>
      </c>
      <c r="N95" s="13">
        <f t="shared" si="19"/>
        <v>49189.82</v>
      </c>
    </row>
    <row r="96" spans="1:14" s="21" customFormat="1" ht="35.1" customHeight="1" x14ac:dyDescent="0.25">
      <c r="A96" s="39">
        <v>47</v>
      </c>
      <c r="B96" s="32" t="s">
        <v>142</v>
      </c>
      <c r="C96" s="41" t="s">
        <v>237</v>
      </c>
      <c r="D96" s="41" t="s">
        <v>76</v>
      </c>
      <c r="E96" s="40" t="s">
        <v>196</v>
      </c>
      <c r="F96" s="33" t="s">
        <v>22</v>
      </c>
      <c r="G96" s="55">
        <v>44409</v>
      </c>
      <c r="H96" s="55">
        <v>44593</v>
      </c>
      <c r="I96" s="20">
        <v>70000</v>
      </c>
      <c r="J96" s="13">
        <v>5368.48</v>
      </c>
      <c r="K96" s="13">
        <f t="shared" si="17"/>
        <v>2009</v>
      </c>
      <c r="L96" s="20">
        <f t="shared" si="20"/>
        <v>2128</v>
      </c>
      <c r="M96" s="13">
        <f t="shared" si="18"/>
        <v>9505.48</v>
      </c>
      <c r="N96" s="13">
        <f t="shared" si="19"/>
        <v>60494.520000000004</v>
      </c>
    </row>
    <row r="97" spans="1:14" s="21" customFormat="1" ht="35.1" customHeight="1" x14ac:dyDescent="0.25">
      <c r="A97" s="39">
        <v>75</v>
      </c>
      <c r="B97" s="32" t="s">
        <v>221</v>
      </c>
      <c r="C97" s="41" t="s">
        <v>237</v>
      </c>
      <c r="D97" s="41" t="s">
        <v>76</v>
      </c>
      <c r="E97" s="40" t="s">
        <v>196</v>
      </c>
      <c r="F97" s="33" t="s">
        <v>22</v>
      </c>
      <c r="G97" s="45">
        <v>44378</v>
      </c>
      <c r="H97" s="55">
        <v>44511</v>
      </c>
      <c r="I97" s="20">
        <v>50000</v>
      </c>
      <c r="J97" s="13">
        <v>1854</v>
      </c>
      <c r="K97" s="13">
        <f t="shared" si="17"/>
        <v>1435</v>
      </c>
      <c r="L97" s="20">
        <f t="shared" si="20"/>
        <v>1520</v>
      </c>
      <c r="M97" s="13">
        <f t="shared" si="18"/>
        <v>4809</v>
      </c>
      <c r="N97" s="13">
        <f t="shared" si="19"/>
        <v>45191</v>
      </c>
    </row>
    <row r="98" spans="1:14" s="21" customFormat="1" ht="35.1" customHeight="1" x14ac:dyDescent="0.25">
      <c r="A98" s="39">
        <v>76</v>
      </c>
      <c r="B98" s="32" t="s">
        <v>222</v>
      </c>
      <c r="C98" s="41" t="s">
        <v>237</v>
      </c>
      <c r="D98" s="41" t="s">
        <v>76</v>
      </c>
      <c r="E98" s="40" t="s">
        <v>196</v>
      </c>
      <c r="F98" s="33" t="s">
        <v>22</v>
      </c>
      <c r="G98" s="45">
        <v>44378</v>
      </c>
      <c r="H98" s="55">
        <v>44511</v>
      </c>
      <c r="I98" s="20">
        <v>50000</v>
      </c>
      <c r="J98" s="13">
        <v>1854</v>
      </c>
      <c r="K98" s="13">
        <f t="shared" si="17"/>
        <v>1435</v>
      </c>
      <c r="L98" s="20">
        <f t="shared" si="20"/>
        <v>1520</v>
      </c>
      <c r="M98" s="13">
        <f t="shared" si="18"/>
        <v>4809</v>
      </c>
      <c r="N98" s="13">
        <f t="shared" si="19"/>
        <v>45191</v>
      </c>
    </row>
    <row r="99" spans="1:14" s="21" customFormat="1" ht="35.1" customHeight="1" x14ac:dyDescent="0.25">
      <c r="A99" s="39">
        <v>59</v>
      </c>
      <c r="B99" s="32" t="s">
        <v>172</v>
      </c>
      <c r="C99" s="41" t="s">
        <v>237</v>
      </c>
      <c r="D99" s="41" t="s">
        <v>186</v>
      </c>
      <c r="E99" s="40" t="s">
        <v>196</v>
      </c>
      <c r="F99" s="33" t="s">
        <v>22</v>
      </c>
      <c r="G99" s="55">
        <v>44378</v>
      </c>
      <c r="H99" s="55">
        <v>44593</v>
      </c>
      <c r="I99" s="20">
        <v>35000</v>
      </c>
      <c r="J99" s="13">
        <v>0</v>
      </c>
      <c r="K99" s="13">
        <f t="shared" si="17"/>
        <v>1004.5</v>
      </c>
      <c r="L99" s="20">
        <f t="shared" si="20"/>
        <v>1064</v>
      </c>
      <c r="M99" s="13">
        <f t="shared" si="18"/>
        <v>2068.5</v>
      </c>
      <c r="N99" s="13">
        <f t="shared" si="19"/>
        <v>32931.5</v>
      </c>
    </row>
    <row r="100" spans="1:14" s="21" customFormat="1" ht="35.1" customHeight="1" x14ac:dyDescent="0.25">
      <c r="A100" s="39">
        <v>74</v>
      </c>
      <c r="B100" s="32" t="s">
        <v>220</v>
      </c>
      <c r="C100" s="41" t="s">
        <v>237</v>
      </c>
      <c r="D100" s="41" t="s">
        <v>186</v>
      </c>
      <c r="E100" s="40" t="s">
        <v>196</v>
      </c>
      <c r="F100" s="33" t="s">
        <v>22</v>
      </c>
      <c r="G100" s="45">
        <v>44378</v>
      </c>
      <c r="H100" s="55">
        <v>44511</v>
      </c>
      <c r="I100" s="20">
        <v>40000</v>
      </c>
      <c r="J100" s="13">
        <v>442.65</v>
      </c>
      <c r="K100" s="13">
        <f t="shared" si="17"/>
        <v>1148</v>
      </c>
      <c r="L100" s="20">
        <f t="shared" si="20"/>
        <v>1216</v>
      </c>
      <c r="M100" s="13">
        <f t="shared" si="18"/>
        <v>2806.65</v>
      </c>
      <c r="N100" s="13">
        <f t="shared" si="19"/>
        <v>37193.35</v>
      </c>
    </row>
    <row r="101" spans="1:14" s="21" customFormat="1" ht="35.1" customHeight="1" x14ac:dyDescent="0.25">
      <c r="A101" s="39">
        <v>67</v>
      </c>
      <c r="B101" s="32" t="s">
        <v>204</v>
      </c>
      <c r="C101" s="41" t="s">
        <v>237</v>
      </c>
      <c r="D101" s="48" t="s">
        <v>186</v>
      </c>
      <c r="E101" s="40" t="s">
        <v>196</v>
      </c>
      <c r="F101" s="33" t="s">
        <v>22</v>
      </c>
      <c r="G101" s="44">
        <v>44301</v>
      </c>
      <c r="H101" s="55">
        <v>44454</v>
      </c>
      <c r="I101" s="20">
        <v>35000</v>
      </c>
      <c r="J101" s="13">
        <v>0</v>
      </c>
      <c r="K101" s="13">
        <f t="shared" si="17"/>
        <v>1004.5</v>
      </c>
      <c r="L101" s="20">
        <f t="shared" si="20"/>
        <v>1064</v>
      </c>
      <c r="M101" s="13">
        <f t="shared" si="18"/>
        <v>2068.5</v>
      </c>
      <c r="N101" s="13">
        <f t="shared" si="19"/>
        <v>32931.5</v>
      </c>
    </row>
    <row r="102" spans="1:14" s="21" customFormat="1" ht="35.1" customHeight="1" x14ac:dyDescent="0.25">
      <c r="A102" s="39">
        <v>42</v>
      </c>
      <c r="B102" s="32" t="s">
        <v>114</v>
      </c>
      <c r="C102" s="41" t="s">
        <v>237</v>
      </c>
      <c r="D102" s="41" t="s">
        <v>186</v>
      </c>
      <c r="E102" s="40" t="s">
        <v>196</v>
      </c>
      <c r="F102" s="33" t="s">
        <v>22</v>
      </c>
      <c r="G102" s="55">
        <v>44348</v>
      </c>
      <c r="H102" s="55">
        <v>44531</v>
      </c>
      <c r="I102" s="20">
        <v>30000</v>
      </c>
      <c r="J102" s="13">
        <v>0</v>
      </c>
      <c r="K102" s="13">
        <f t="shared" si="17"/>
        <v>861</v>
      </c>
      <c r="L102" s="20">
        <f t="shared" si="20"/>
        <v>912</v>
      </c>
      <c r="M102" s="13">
        <f t="shared" si="18"/>
        <v>1773</v>
      </c>
      <c r="N102" s="13">
        <f t="shared" si="19"/>
        <v>28227</v>
      </c>
    </row>
    <row r="103" spans="1:14" s="21" customFormat="1" ht="35.1" customHeight="1" x14ac:dyDescent="0.25">
      <c r="A103" s="39">
        <v>38</v>
      </c>
      <c r="B103" s="32" t="s">
        <v>106</v>
      </c>
      <c r="C103" s="41" t="s">
        <v>237</v>
      </c>
      <c r="D103" s="41" t="s">
        <v>239</v>
      </c>
      <c r="E103" s="40" t="s">
        <v>196</v>
      </c>
      <c r="F103" s="33" t="s">
        <v>22</v>
      </c>
      <c r="G103" s="57">
        <v>44368</v>
      </c>
      <c r="H103" s="55">
        <v>44551</v>
      </c>
      <c r="I103" s="20">
        <v>45000</v>
      </c>
      <c r="J103" s="13">
        <v>1148.33</v>
      </c>
      <c r="K103" s="13">
        <f t="shared" si="17"/>
        <v>1291.5</v>
      </c>
      <c r="L103" s="20">
        <f t="shared" si="20"/>
        <v>1368</v>
      </c>
      <c r="M103" s="13">
        <f t="shared" si="18"/>
        <v>3807.83</v>
      </c>
      <c r="N103" s="13">
        <f t="shared" si="19"/>
        <v>41192.17</v>
      </c>
    </row>
    <row r="104" spans="1:14" s="14" customFormat="1" ht="35.1" customHeight="1" x14ac:dyDescent="0.25">
      <c r="A104" s="39">
        <v>29</v>
      </c>
      <c r="B104" s="32" t="s">
        <v>24</v>
      </c>
      <c r="C104" s="41" t="s">
        <v>237</v>
      </c>
      <c r="D104" s="41" t="s">
        <v>186</v>
      </c>
      <c r="E104" s="39" t="s">
        <v>196</v>
      </c>
      <c r="F104" s="33" t="s">
        <v>22</v>
      </c>
      <c r="G104" s="54">
        <v>44409</v>
      </c>
      <c r="H104" s="54">
        <v>44593</v>
      </c>
      <c r="I104" s="22">
        <v>26250</v>
      </c>
      <c r="J104" s="13">
        <v>0</v>
      </c>
      <c r="K104" s="13">
        <f t="shared" si="17"/>
        <v>753.375</v>
      </c>
      <c r="L104" s="13">
        <v>798</v>
      </c>
      <c r="M104" s="13">
        <f t="shared" si="18"/>
        <v>1551.375</v>
      </c>
      <c r="N104" s="13">
        <f t="shared" si="19"/>
        <v>24698.625</v>
      </c>
    </row>
    <row r="105" spans="1:14" s="21" customFormat="1" ht="35.1" customHeight="1" x14ac:dyDescent="0.25">
      <c r="A105" s="39">
        <v>79</v>
      </c>
      <c r="B105" s="32" t="s">
        <v>49</v>
      </c>
      <c r="C105" s="41" t="s">
        <v>240</v>
      </c>
      <c r="D105" s="41" t="s">
        <v>243</v>
      </c>
      <c r="E105" s="40" t="s">
        <v>196</v>
      </c>
      <c r="F105" s="33" t="s">
        <v>22</v>
      </c>
      <c r="G105" s="55">
        <v>44409</v>
      </c>
      <c r="H105" s="55">
        <v>44593</v>
      </c>
      <c r="I105" s="22">
        <v>145000</v>
      </c>
      <c r="J105" s="13">
        <v>22767.86</v>
      </c>
      <c r="K105" s="13">
        <f t="shared" si="17"/>
        <v>4161.5</v>
      </c>
      <c r="L105" s="20">
        <v>4098.53</v>
      </c>
      <c r="M105" s="13">
        <f t="shared" si="18"/>
        <v>31027.89</v>
      </c>
      <c r="N105" s="13">
        <f t="shared" si="19"/>
        <v>113972.11</v>
      </c>
    </row>
    <row r="106" spans="1:14" s="21" customFormat="1" ht="35.1" customHeight="1" x14ac:dyDescent="0.25">
      <c r="A106" s="39">
        <v>80</v>
      </c>
      <c r="B106" s="32" t="s">
        <v>55</v>
      </c>
      <c r="C106" s="41" t="s">
        <v>240</v>
      </c>
      <c r="D106" s="41" t="s">
        <v>241</v>
      </c>
      <c r="E106" s="40" t="s">
        <v>196</v>
      </c>
      <c r="F106" s="33" t="s">
        <v>22</v>
      </c>
      <c r="G106" s="55">
        <v>44409</v>
      </c>
      <c r="H106" s="55">
        <v>44593</v>
      </c>
      <c r="I106" s="22">
        <v>125000</v>
      </c>
      <c r="J106" s="13">
        <v>17985.990000000002</v>
      </c>
      <c r="K106" s="13">
        <f t="shared" si="17"/>
        <v>3587.5</v>
      </c>
      <c r="L106" s="20">
        <v>3800</v>
      </c>
      <c r="M106" s="13">
        <f t="shared" si="18"/>
        <v>25373.49</v>
      </c>
      <c r="N106" s="13">
        <f t="shared" si="19"/>
        <v>99626.51</v>
      </c>
    </row>
    <row r="107" spans="1:14" s="21" customFormat="1" ht="35.1" customHeight="1" x14ac:dyDescent="0.25">
      <c r="A107" s="39">
        <v>81</v>
      </c>
      <c r="B107" s="32" t="s">
        <v>178</v>
      </c>
      <c r="C107" s="41" t="s">
        <v>240</v>
      </c>
      <c r="D107" s="41" t="s">
        <v>242</v>
      </c>
      <c r="E107" s="40" t="s">
        <v>196</v>
      </c>
      <c r="F107" s="33" t="s">
        <v>22</v>
      </c>
      <c r="G107" s="55">
        <v>44381</v>
      </c>
      <c r="H107" s="55">
        <v>44565</v>
      </c>
      <c r="I107" s="20">
        <v>95000</v>
      </c>
      <c r="J107" s="13">
        <v>12332.94</v>
      </c>
      <c r="K107" s="13">
        <f t="shared" si="17"/>
        <v>2726.5</v>
      </c>
      <c r="L107" s="20">
        <f>+I107*3.04%</f>
        <v>2888</v>
      </c>
      <c r="M107" s="13">
        <f t="shared" si="18"/>
        <v>17947.440000000002</v>
      </c>
      <c r="N107" s="13">
        <f t="shared" si="19"/>
        <v>77052.56</v>
      </c>
    </row>
    <row r="108" spans="1:14" s="21" customFormat="1" ht="35.1" customHeight="1" x14ac:dyDescent="0.25">
      <c r="A108" s="39">
        <v>82</v>
      </c>
      <c r="B108" s="32" t="s">
        <v>56</v>
      </c>
      <c r="C108" s="43" t="s">
        <v>232</v>
      </c>
      <c r="D108" s="43" t="s">
        <v>246</v>
      </c>
      <c r="E108" s="40" t="s">
        <v>195</v>
      </c>
      <c r="F108" s="33" t="s">
        <v>22</v>
      </c>
      <c r="G108" s="55">
        <v>44425</v>
      </c>
      <c r="H108" s="55">
        <v>44609</v>
      </c>
      <c r="I108" s="22">
        <v>50000</v>
      </c>
      <c r="J108" s="13">
        <v>1854</v>
      </c>
      <c r="K108" s="13">
        <f t="shared" si="17"/>
        <v>1435</v>
      </c>
      <c r="L108" s="20">
        <v>1520</v>
      </c>
      <c r="M108" s="13">
        <f t="shared" si="18"/>
        <v>4809</v>
      </c>
      <c r="N108" s="13">
        <f t="shared" si="19"/>
        <v>45191</v>
      </c>
    </row>
    <row r="109" spans="1:14" s="21" customFormat="1" ht="35.1" customHeight="1" x14ac:dyDescent="0.25">
      <c r="A109" s="39">
        <v>83</v>
      </c>
      <c r="B109" s="32" t="s">
        <v>137</v>
      </c>
      <c r="C109" s="43" t="s">
        <v>232</v>
      </c>
      <c r="D109" s="43" t="s">
        <v>179</v>
      </c>
      <c r="E109" s="40" t="s">
        <v>195</v>
      </c>
      <c r="F109" s="33" t="s">
        <v>22</v>
      </c>
      <c r="G109" s="55">
        <v>44416</v>
      </c>
      <c r="H109" s="55">
        <v>44600</v>
      </c>
      <c r="I109" s="20">
        <v>50000</v>
      </c>
      <c r="J109" s="13">
        <v>1854</v>
      </c>
      <c r="K109" s="13">
        <f t="shared" si="17"/>
        <v>1435</v>
      </c>
      <c r="L109" s="20">
        <f>+I109*3.04%</f>
        <v>1520</v>
      </c>
      <c r="M109" s="13">
        <f t="shared" si="18"/>
        <v>4809</v>
      </c>
      <c r="N109" s="13">
        <f t="shared" si="19"/>
        <v>45191</v>
      </c>
    </row>
    <row r="110" spans="1:14" s="21" customFormat="1" ht="35.1" customHeight="1" x14ac:dyDescent="0.25">
      <c r="A110" s="39">
        <v>51</v>
      </c>
      <c r="B110" s="32" t="s">
        <v>57</v>
      </c>
      <c r="C110" s="41" t="s">
        <v>244</v>
      </c>
      <c r="D110" s="41" t="s">
        <v>245</v>
      </c>
      <c r="E110" s="40" t="s">
        <v>196</v>
      </c>
      <c r="F110" s="33" t="s">
        <v>22</v>
      </c>
      <c r="G110" s="54">
        <v>44419</v>
      </c>
      <c r="H110" s="54">
        <v>44603</v>
      </c>
      <c r="I110" s="22">
        <v>105000</v>
      </c>
      <c r="J110" s="13">
        <v>11037.06</v>
      </c>
      <c r="K110" s="13">
        <f t="shared" si="17"/>
        <v>3013.5</v>
      </c>
      <c r="L110" s="20">
        <v>3192</v>
      </c>
      <c r="M110" s="13">
        <f t="shared" si="18"/>
        <v>17242.559999999998</v>
      </c>
      <c r="N110" s="13">
        <f t="shared" si="19"/>
        <v>87757.440000000002</v>
      </c>
    </row>
    <row r="111" spans="1:14" s="21" customFormat="1" ht="35.1" customHeight="1" x14ac:dyDescent="0.25">
      <c r="A111" s="39">
        <v>39</v>
      </c>
      <c r="B111" s="32" t="s">
        <v>110</v>
      </c>
      <c r="C111" s="41" t="s">
        <v>244</v>
      </c>
      <c r="D111" s="41" t="s">
        <v>111</v>
      </c>
      <c r="E111" s="40" t="s">
        <v>196</v>
      </c>
      <c r="F111" s="33" t="s">
        <v>22</v>
      </c>
      <c r="G111" s="55">
        <v>44346</v>
      </c>
      <c r="H111" s="55">
        <v>44530</v>
      </c>
      <c r="I111" s="20">
        <v>70000</v>
      </c>
      <c r="J111" s="13">
        <v>5368.48</v>
      </c>
      <c r="K111" s="13">
        <f t="shared" si="17"/>
        <v>2009</v>
      </c>
      <c r="L111" s="20">
        <f>+I111*3.04%</f>
        <v>2128</v>
      </c>
      <c r="M111" s="13">
        <f t="shared" si="18"/>
        <v>9505.48</v>
      </c>
      <c r="N111" s="13">
        <f t="shared" si="19"/>
        <v>60494.520000000004</v>
      </c>
    </row>
    <row r="112" spans="1:14" s="21" customFormat="1" ht="35.1" customHeight="1" x14ac:dyDescent="0.25">
      <c r="A112" s="39">
        <v>43</v>
      </c>
      <c r="B112" s="32" t="s">
        <v>136</v>
      </c>
      <c r="C112" s="41" t="s">
        <v>244</v>
      </c>
      <c r="D112" s="41" t="s">
        <v>111</v>
      </c>
      <c r="E112" s="40" t="s">
        <v>196</v>
      </c>
      <c r="F112" s="33" t="s">
        <v>22</v>
      </c>
      <c r="G112" s="44">
        <v>44317</v>
      </c>
      <c r="H112" s="55">
        <v>44470</v>
      </c>
      <c r="I112" s="20">
        <v>50000</v>
      </c>
      <c r="J112" s="13">
        <v>1854</v>
      </c>
      <c r="K112" s="13">
        <f t="shared" si="17"/>
        <v>1435</v>
      </c>
      <c r="L112" s="20">
        <f>+I112*3.04%</f>
        <v>1520</v>
      </c>
      <c r="M112" s="13">
        <f t="shared" si="18"/>
        <v>4809</v>
      </c>
      <c r="N112" s="13">
        <f t="shared" si="19"/>
        <v>45191</v>
      </c>
    </row>
    <row r="113" spans="1:14" s="21" customFormat="1" ht="35.1" customHeight="1" x14ac:dyDescent="0.25">
      <c r="A113" s="39">
        <v>35</v>
      </c>
      <c r="B113" s="32" t="s">
        <v>87</v>
      </c>
      <c r="C113" s="41" t="s">
        <v>244</v>
      </c>
      <c r="D113" s="41" t="s">
        <v>99</v>
      </c>
      <c r="E113" s="40" t="s">
        <v>195</v>
      </c>
      <c r="F113" s="33" t="s">
        <v>22</v>
      </c>
      <c r="G113" s="40" t="s">
        <v>122</v>
      </c>
      <c r="H113" s="40" t="s">
        <v>121</v>
      </c>
      <c r="I113" s="20">
        <v>45000</v>
      </c>
      <c r="J113" s="13">
        <v>1148.33</v>
      </c>
      <c r="K113" s="13">
        <f t="shared" si="17"/>
        <v>1291.5</v>
      </c>
      <c r="L113" s="20">
        <f>+I113*3.04%</f>
        <v>1368</v>
      </c>
      <c r="M113" s="13">
        <f t="shared" si="18"/>
        <v>3807.83</v>
      </c>
      <c r="N113" s="13">
        <f t="shared" si="19"/>
        <v>41192.17</v>
      </c>
    </row>
    <row r="114" spans="1:14" s="21" customFormat="1" ht="35.1" customHeight="1" x14ac:dyDescent="0.25">
      <c r="A114" s="39">
        <v>111</v>
      </c>
      <c r="B114" s="32" t="s">
        <v>73</v>
      </c>
      <c r="C114" s="41" t="s">
        <v>247</v>
      </c>
      <c r="D114" s="41" t="s">
        <v>248</v>
      </c>
      <c r="E114" s="40" t="s">
        <v>195</v>
      </c>
      <c r="F114" s="33" t="s">
        <v>22</v>
      </c>
      <c r="G114" s="40" t="s">
        <v>123</v>
      </c>
      <c r="H114" s="40" t="s">
        <v>120</v>
      </c>
      <c r="I114" s="22">
        <v>100000</v>
      </c>
      <c r="J114" s="13">
        <v>12105.37</v>
      </c>
      <c r="K114" s="13">
        <f t="shared" si="17"/>
        <v>2870</v>
      </c>
      <c r="L114" s="20">
        <v>3040</v>
      </c>
      <c r="M114" s="13">
        <f t="shared" si="18"/>
        <v>18015.370000000003</v>
      </c>
      <c r="N114" s="13">
        <f t="shared" si="19"/>
        <v>81984.63</v>
      </c>
    </row>
    <row r="115" spans="1:14" s="21" customFormat="1" ht="45" x14ac:dyDescent="0.25">
      <c r="A115" s="39">
        <v>113</v>
      </c>
      <c r="B115" s="32" t="s">
        <v>79</v>
      </c>
      <c r="C115" s="41" t="s">
        <v>247</v>
      </c>
      <c r="D115" s="41" t="s">
        <v>249</v>
      </c>
      <c r="E115" s="40" t="s">
        <v>195</v>
      </c>
      <c r="F115" s="33" t="s">
        <v>22</v>
      </c>
      <c r="G115" s="55">
        <v>44317</v>
      </c>
      <c r="H115" s="55">
        <v>44501</v>
      </c>
      <c r="I115" s="22">
        <v>105000</v>
      </c>
      <c r="J115" s="13">
        <v>13281.49</v>
      </c>
      <c r="K115" s="13">
        <f t="shared" si="17"/>
        <v>3013.5</v>
      </c>
      <c r="L115" s="20">
        <v>3192</v>
      </c>
      <c r="M115" s="13">
        <f t="shared" si="18"/>
        <v>19486.989999999998</v>
      </c>
      <c r="N115" s="13">
        <f t="shared" si="19"/>
        <v>85513.010000000009</v>
      </c>
    </row>
    <row r="116" spans="1:14" s="21" customFormat="1" ht="35.1" customHeight="1" x14ac:dyDescent="0.25">
      <c r="A116" s="39">
        <v>119</v>
      </c>
      <c r="B116" s="32" t="s">
        <v>141</v>
      </c>
      <c r="C116" s="41" t="s">
        <v>247</v>
      </c>
      <c r="D116" s="41" t="s">
        <v>250</v>
      </c>
      <c r="E116" s="40" t="s">
        <v>195</v>
      </c>
      <c r="F116" s="33" t="s">
        <v>22</v>
      </c>
      <c r="G116" s="55">
        <v>44409</v>
      </c>
      <c r="H116" s="55">
        <v>44593</v>
      </c>
      <c r="I116" s="20">
        <v>100000</v>
      </c>
      <c r="J116" s="13">
        <v>12105.37</v>
      </c>
      <c r="K116" s="13">
        <f t="shared" si="17"/>
        <v>2870</v>
      </c>
      <c r="L116" s="20">
        <f>+I116*3.04%</f>
        <v>3040</v>
      </c>
      <c r="M116" s="13">
        <f t="shared" si="18"/>
        <v>18015.370000000003</v>
      </c>
      <c r="N116" s="13">
        <f t="shared" si="19"/>
        <v>81984.63</v>
      </c>
    </row>
    <row r="117" spans="1:14" s="21" customFormat="1" ht="35.1" customHeight="1" x14ac:dyDescent="0.25">
      <c r="A117" s="39">
        <v>115</v>
      </c>
      <c r="B117" s="32" t="s">
        <v>92</v>
      </c>
      <c r="C117" s="41" t="s">
        <v>247</v>
      </c>
      <c r="D117" s="41" t="s">
        <v>103</v>
      </c>
      <c r="E117" s="40" t="s">
        <v>195</v>
      </c>
      <c r="F117" s="33" t="s">
        <v>22</v>
      </c>
      <c r="G117" s="40" t="s">
        <v>132</v>
      </c>
      <c r="H117" s="40" t="s">
        <v>133</v>
      </c>
      <c r="I117" s="20">
        <v>70000</v>
      </c>
      <c r="J117" s="13">
        <v>5368.48</v>
      </c>
      <c r="K117" s="13">
        <f t="shared" si="17"/>
        <v>2009</v>
      </c>
      <c r="L117" s="20">
        <f>+I117*3.04%</f>
        <v>2128</v>
      </c>
      <c r="M117" s="13">
        <f t="shared" si="18"/>
        <v>9505.48</v>
      </c>
      <c r="N117" s="13">
        <f t="shared" si="19"/>
        <v>60494.520000000004</v>
      </c>
    </row>
    <row r="118" spans="1:14" s="21" customFormat="1" ht="35.1" customHeight="1" x14ac:dyDescent="0.25">
      <c r="A118" s="39">
        <v>117</v>
      </c>
      <c r="B118" s="32" t="s">
        <v>165</v>
      </c>
      <c r="C118" s="41" t="s">
        <v>247</v>
      </c>
      <c r="D118" s="41" t="s">
        <v>184</v>
      </c>
      <c r="E118" s="40" t="s">
        <v>196</v>
      </c>
      <c r="F118" s="33" t="s">
        <v>22</v>
      </c>
      <c r="G118" s="55">
        <v>44378</v>
      </c>
      <c r="H118" s="55">
        <v>44593</v>
      </c>
      <c r="I118" s="20">
        <v>70000</v>
      </c>
      <c r="J118" s="13">
        <v>5368.48</v>
      </c>
      <c r="K118" s="13">
        <f t="shared" si="17"/>
        <v>2009</v>
      </c>
      <c r="L118" s="20">
        <f>+I118*3.04%</f>
        <v>2128</v>
      </c>
      <c r="M118" s="13">
        <f t="shared" si="18"/>
        <v>9505.48</v>
      </c>
      <c r="N118" s="13">
        <f t="shared" si="19"/>
        <v>60494.520000000004</v>
      </c>
    </row>
    <row r="119" spans="1:14" s="21" customFormat="1" ht="35.1" customHeight="1" x14ac:dyDescent="0.25">
      <c r="A119" s="39">
        <v>118</v>
      </c>
      <c r="B119" s="32" t="s">
        <v>166</v>
      </c>
      <c r="C119" s="41" t="s">
        <v>247</v>
      </c>
      <c r="D119" s="41" t="s">
        <v>185</v>
      </c>
      <c r="E119" s="40" t="s">
        <v>195</v>
      </c>
      <c r="F119" s="33" t="s">
        <v>22</v>
      </c>
      <c r="G119" s="55">
        <v>44378</v>
      </c>
      <c r="H119" s="55">
        <v>44593</v>
      </c>
      <c r="I119" s="20">
        <v>70000</v>
      </c>
      <c r="J119" s="13">
        <v>5368.48</v>
      </c>
      <c r="K119" s="13">
        <f t="shared" si="17"/>
        <v>2009</v>
      </c>
      <c r="L119" s="20">
        <f>+I119*3.04%</f>
        <v>2128</v>
      </c>
      <c r="M119" s="13">
        <f t="shared" si="18"/>
        <v>9505.48</v>
      </c>
      <c r="N119" s="13">
        <f t="shared" si="19"/>
        <v>60494.520000000004</v>
      </c>
    </row>
    <row r="120" spans="1:14" s="21" customFormat="1" ht="35.1" customHeight="1" x14ac:dyDescent="0.25">
      <c r="A120" s="39">
        <v>114</v>
      </c>
      <c r="B120" s="32" t="s">
        <v>97</v>
      </c>
      <c r="C120" s="41" t="s">
        <v>247</v>
      </c>
      <c r="D120" s="41" t="s">
        <v>42</v>
      </c>
      <c r="E120" s="40" t="s">
        <v>196</v>
      </c>
      <c r="F120" s="33" t="s">
        <v>22</v>
      </c>
      <c r="G120" s="57">
        <v>44348</v>
      </c>
      <c r="H120" s="55">
        <v>44531</v>
      </c>
      <c r="I120" s="20">
        <v>70000</v>
      </c>
      <c r="J120" s="13">
        <v>5368.48</v>
      </c>
      <c r="K120" s="13">
        <f t="shared" si="17"/>
        <v>2009</v>
      </c>
      <c r="L120" s="20">
        <f>+I120*3.04%</f>
        <v>2128</v>
      </c>
      <c r="M120" s="13">
        <f t="shared" si="18"/>
        <v>9505.48</v>
      </c>
      <c r="N120" s="13">
        <f t="shared" si="19"/>
        <v>60494.520000000004</v>
      </c>
    </row>
    <row r="121" spans="1:14" s="21" customFormat="1" ht="35.1" customHeight="1" x14ac:dyDescent="0.25">
      <c r="A121" s="39">
        <v>112</v>
      </c>
      <c r="B121" s="32" t="s">
        <v>50</v>
      </c>
      <c r="C121" s="41" t="s">
        <v>247</v>
      </c>
      <c r="D121" s="41" t="s">
        <v>69</v>
      </c>
      <c r="E121" s="40" t="s">
        <v>195</v>
      </c>
      <c r="F121" s="33" t="s">
        <v>22</v>
      </c>
      <c r="G121" s="55">
        <v>44318</v>
      </c>
      <c r="H121" s="55">
        <v>44502</v>
      </c>
      <c r="I121" s="22">
        <v>55000</v>
      </c>
      <c r="J121" s="13">
        <v>2559.6799999999998</v>
      </c>
      <c r="K121" s="13">
        <f t="shared" si="17"/>
        <v>1578.5</v>
      </c>
      <c r="L121" s="20">
        <v>1672</v>
      </c>
      <c r="M121" s="13">
        <f t="shared" si="18"/>
        <v>5810.18</v>
      </c>
      <c r="N121" s="13">
        <f t="shared" si="19"/>
        <v>49189.82</v>
      </c>
    </row>
    <row r="122" spans="1:14" s="21" customFormat="1" ht="35.1" customHeight="1" x14ac:dyDescent="0.25">
      <c r="A122" s="39">
        <v>109</v>
      </c>
      <c r="B122" s="32" t="s">
        <v>70</v>
      </c>
      <c r="C122" s="41" t="s">
        <v>247</v>
      </c>
      <c r="D122" s="41" t="s">
        <v>69</v>
      </c>
      <c r="E122" s="40" t="s">
        <v>196</v>
      </c>
      <c r="F122" s="33" t="s">
        <v>22</v>
      </c>
      <c r="G122" s="40" t="s">
        <v>123</v>
      </c>
      <c r="H122" s="40" t="s">
        <v>120</v>
      </c>
      <c r="I122" s="22">
        <v>55000</v>
      </c>
      <c r="J122" s="13">
        <v>2559.6799999999998</v>
      </c>
      <c r="K122" s="13">
        <f t="shared" si="17"/>
        <v>1578.5</v>
      </c>
      <c r="L122" s="20">
        <v>1672</v>
      </c>
      <c r="M122" s="13">
        <f t="shared" si="18"/>
        <v>5810.18</v>
      </c>
      <c r="N122" s="13">
        <f t="shared" si="19"/>
        <v>49189.82</v>
      </c>
    </row>
    <row r="123" spans="1:14" s="21" customFormat="1" ht="35.1" customHeight="1" x14ac:dyDescent="0.25">
      <c r="A123" s="39">
        <v>116</v>
      </c>
      <c r="B123" s="32" t="s">
        <v>164</v>
      </c>
      <c r="C123" s="41" t="s">
        <v>247</v>
      </c>
      <c r="D123" s="41" t="s">
        <v>83</v>
      </c>
      <c r="E123" s="40" t="s">
        <v>196</v>
      </c>
      <c r="F123" s="33" t="s">
        <v>22</v>
      </c>
      <c r="G123" s="55">
        <v>44378</v>
      </c>
      <c r="H123" s="55">
        <v>44593</v>
      </c>
      <c r="I123" s="20">
        <v>100000</v>
      </c>
      <c r="J123" s="13">
        <v>12105.37</v>
      </c>
      <c r="K123" s="13">
        <f t="shared" si="17"/>
        <v>2870</v>
      </c>
      <c r="L123" s="20">
        <f t="shared" ref="L123" si="21">+I123*3.04%</f>
        <v>3040</v>
      </c>
      <c r="M123" s="13">
        <f t="shared" si="18"/>
        <v>18015.370000000003</v>
      </c>
      <c r="N123" s="13">
        <f t="shared" si="19"/>
        <v>81984.63</v>
      </c>
    </row>
    <row r="124" spans="1:14" s="21" customFormat="1" ht="35.1" customHeight="1" x14ac:dyDescent="0.25">
      <c r="A124" s="39">
        <v>110</v>
      </c>
      <c r="B124" s="32" t="s">
        <v>71</v>
      </c>
      <c r="C124" s="41" t="s">
        <v>247</v>
      </c>
      <c r="D124" s="41" t="s">
        <v>72</v>
      </c>
      <c r="E124" s="40" t="s">
        <v>195</v>
      </c>
      <c r="F124" s="33" t="s">
        <v>22</v>
      </c>
      <c r="G124" s="40" t="s">
        <v>123</v>
      </c>
      <c r="H124" s="40" t="s">
        <v>120</v>
      </c>
      <c r="I124" s="22">
        <v>70000</v>
      </c>
      <c r="J124" s="13">
        <v>5368.48</v>
      </c>
      <c r="K124" s="13">
        <f t="shared" si="17"/>
        <v>2009</v>
      </c>
      <c r="L124" s="20">
        <v>2128</v>
      </c>
      <c r="M124" s="13">
        <f t="shared" si="18"/>
        <v>9505.48</v>
      </c>
      <c r="N124" s="13">
        <f t="shared" si="19"/>
        <v>60494.520000000004</v>
      </c>
    </row>
    <row r="125" spans="1:14" s="14" customFormat="1" ht="35.1" customHeight="1" x14ac:dyDescent="0.25">
      <c r="A125" s="39">
        <v>120</v>
      </c>
      <c r="B125" s="32" t="s">
        <v>26</v>
      </c>
      <c r="C125" s="41" t="s">
        <v>247</v>
      </c>
      <c r="D125" s="41" t="s">
        <v>19</v>
      </c>
      <c r="E125" s="40" t="s">
        <v>195</v>
      </c>
      <c r="F125" s="33" t="s">
        <v>22</v>
      </c>
      <c r="G125" s="54">
        <v>44419</v>
      </c>
      <c r="H125" s="54">
        <v>44603</v>
      </c>
      <c r="I125" s="22">
        <v>31500</v>
      </c>
      <c r="J125" s="13">
        <v>0</v>
      </c>
      <c r="K125" s="13">
        <f t="shared" si="17"/>
        <v>904.05</v>
      </c>
      <c r="L125" s="13">
        <v>957.6</v>
      </c>
      <c r="M125" s="13">
        <f t="shared" si="18"/>
        <v>1861.65</v>
      </c>
      <c r="N125" s="13">
        <f t="shared" si="19"/>
        <v>29638.35</v>
      </c>
    </row>
    <row r="126" spans="1:14" s="21" customFormat="1" ht="35.1" customHeight="1" x14ac:dyDescent="0.25">
      <c r="A126" s="39">
        <v>108</v>
      </c>
      <c r="B126" s="32" t="s">
        <v>229</v>
      </c>
      <c r="C126" s="41" t="s">
        <v>247</v>
      </c>
      <c r="D126" s="41" t="s">
        <v>67</v>
      </c>
      <c r="E126" s="40" t="s">
        <v>195</v>
      </c>
      <c r="F126" s="33" t="s">
        <v>22</v>
      </c>
      <c r="G126" s="40" t="s">
        <v>123</v>
      </c>
      <c r="H126" s="40" t="s">
        <v>120</v>
      </c>
      <c r="I126" s="22">
        <v>40000</v>
      </c>
      <c r="J126" s="13">
        <v>442.65</v>
      </c>
      <c r="K126" s="13">
        <f t="shared" si="17"/>
        <v>1148</v>
      </c>
      <c r="L126" s="20">
        <v>1216</v>
      </c>
      <c r="M126" s="13">
        <f t="shared" si="18"/>
        <v>2806.65</v>
      </c>
      <c r="N126" s="13">
        <f t="shared" si="19"/>
        <v>37193.35</v>
      </c>
    </row>
    <row r="127" spans="1:14" s="21" customFormat="1" ht="35.1" customHeight="1" x14ac:dyDescent="0.25">
      <c r="A127" s="39">
        <v>87</v>
      </c>
      <c r="B127" s="32" t="s">
        <v>117</v>
      </c>
      <c r="C127" s="41" t="s">
        <v>251</v>
      </c>
      <c r="D127" s="41" t="s">
        <v>252</v>
      </c>
      <c r="E127" s="40" t="s">
        <v>196</v>
      </c>
      <c r="F127" s="33" t="s">
        <v>22</v>
      </c>
      <c r="G127" s="55">
        <v>44383</v>
      </c>
      <c r="H127" s="55">
        <v>44567</v>
      </c>
      <c r="I127" s="20">
        <v>65000</v>
      </c>
      <c r="J127" s="13">
        <v>4427.58</v>
      </c>
      <c r="K127" s="13">
        <f t="shared" si="17"/>
        <v>1865.5</v>
      </c>
      <c r="L127" s="20">
        <f>+I127*3.04%</f>
        <v>1976</v>
      </c>
      <c r="M127" s="13">
        <f t="shared" si="18"/>
        <v>8269.08</v>
      </c>
      <c r="N127" s="13">
        <f t="shared" si="19"/>
        <v>56730.92</v>
      </c>
    </row>
    <row r="128" spans="1:14" s="21" customFormat="1" ht="35.1" customHeight="1" x14ac:dyDescent="0.25">
      <c r="A128" s="39">
        <v>85</v>
      </c>
      <c r="B128" s="32" t="s">
        <v>160</v>
      </c>
      <c r="C128" s="41" t="s">
        <v>251</v>
      </c>
      <c r="D128" s="41" t="s">
        <v>253</v>
      </c>
      <c r="E128" s="40" t="s">
        <v>196</v>
      </c>
      <c r="F128" s="33" t="s">
        <v>22</v>
      </c>
      <c r="G128" s="55">
        <v>44381</v>
      </c>
      <c r="H128" s="55">
        <v>44593</v>
      </c>
      <c r="I128" s="20">
        <v>120000</v>
      </c>
      <c r="J128" s="13">
        <v>16809.939999999999</v>
      </c>
      <c r="K128" s="13">
        <f t="shared" si="17"/>
        <v>3444</v>
      </c>
      <c r="L128" s="20">
        <f>+I128*3.04%</f>
        <v>3648</v>
      </c>
      <c r="M128" s="13">
        <f t="shared" si="18"/>
        <v>23901.94</v>
      </c>
      <c r="N128" s="13">
        <f t="shared" si="19"/>
        <v>96098.06</v>
      </c>
    </row>
    <row r="129" spans="1:14" s="21" customFormat="1" ht="35.1" customHeight="1" x14ac:dyDescent="0.25">
      <c r="A129" s="39">
        <v>86</v>
      </c>
      <c r="B129" s="32" t="s">
        <v>198</v>
      </c>
      <c r="C129" s="41" t="s">
        <v>251</v>
      </c>
      <c r="D129" s="48" t="s">
        <v>211</v>
      </c>
      <c r="E129" s="40" t="s">
        <v>196</v>
      </c>
      <c r="F129" s="33" t="s">
        <v>22</v>
      </c>
      <c r="G129" s="44">
        <v>44287</v>
      </c>
      <c r="H129" s="55">
        <v>44440</v>
      </c>
      <c r="I129" s="20">
        <v>60000</v>
      </c>
      <c r="J129" s="13">
        <v>3486.68</v>
      </c>
      <c r="K129" s="13">
        <f t="shared" ref="K129" si="22">+I129*2.87%</f>
        <v>1722</v>
      </c>
      <c r="L129" s="20">
        <f t="shared" ref="L129" si="23">+I129*3.04%</f>
        <v>1824</v>
      </c>
      <c r="M129" s="13">
        <f t="shared" si="18"/>
        <v>7032.68</v>
      </c>
      <c r="N129" s="13">
        <f t="shared" si="19"/>
        <v>52967.32</v>
      </c>
    </row>
    <row r="130" spans="1:14" s="21" customFormat="1" ht="35.1" customHeight="1" x14ac:dyDescent="0.25">
      <c r="A130" s="39">
        <v>84</v>
      </c>
      <c r="B130" s="32" t="s">
        <v>199</v>
      </c>
      <c r="C130" s="41" t="s">
        <v>251</v>
      </c>
      <c r="D130" s="48" t="s">
        <v>74</v>
      </c>
      <c r="E130" s="40" t="s">
        <v>195</v>
      </c>
      <c r="F130" s="33" t="s">
        <v>22</v>
      </c>
      <c r="G130" s="44">
        <v>44298</v>
      </c>
      <c r="H130" s="55">
        <v>44451</v>
      </c>
      <c r="I130" s="20">
        <v>70000</v>
      </c>
      <c r="J130" s="13">
        <v>5368.48</v>
      </c>
      <c r="K130" s="13">
        <f>+I130*2.87%</f>
        <v>2009</v>
      </c>
      <c r="L130" s="20">
        <f>+I130*3.04%</f>
        <v>2128</v>
      </c>
      <c r="M130" s="13">
        <f t="shared" si="18"/>
        <v>9505.48</v>
      </c>
      <c r="N130" s="13">
        <f t="shared" si="19"/>
        <v>60494.520000000004</v>
      </c>
    </row>
    <row r="131" spans="1:14" s="21" customFormat="1" ht="35.1" customHeight="1" x14ac:dyDescent="0.25">
      <c r="A131" s="39">
        <v>125</v>
      </c>
      <c r="B131" s="32" t="s">
        <v>58</v>
      </c>
      <c r="C131" s="41" t="s">
        <v>234</v>
      </c>
      <c r="D131" s="41" t="s">
        <v>254</v>
      </c>
      <c r="E131" s="40" t="s">
        <v>195</v>
      </c>
      <c r="F131" s="33" t="s">
        <v>22</v>
      </c>
      <c r="G131" s="55">
        <v>44422</v>
      </c>
      <c r="H131" s="55">
        <v>44606</v>
      </c>
      <c r="I131" s="22">
        <v>175000</v>
      </c>
      <c r="J131" s="13">
        <v>30052.61</v>
      </c>
      <c r="K131" s="13">
        <f>+I131*2.87%</f>
        <v>5022.5</v>
      </c>
      <c r="L131" s="20">
        <v>4098.53</v>
      </c>
      <c r="M131" s="13">
        <f t="shared" si="18"/>
        <v>39173.64</v>
      </c>
      <c r="N131" s="13">
        <f t="shared" si="19"/>
        <v>135826.35999999999</v>
      </c>
    </row>
    <row r="132" spans="1:14" s="21" customFormat="1" ht="35.1" customHeight="1" x14ac:dyDescent="0.25">
      <c r="A132" s="39">
        <v>126</v>
      </c>
      <c r="B132" s="32" t="s">
        <v>105</v>
      </c>
      <c r="C132" s="41" t="s">
        <v>255</v>
      </c>
      <c r="D132" s="41" t="s">
        <v>256</v>
      </c>
      <c r="E132" s="40" t="s">
        <v>195</v>
      </c>
      <c r="F132" s="33" t="s">
        <v>22</v>
      </c>
      <c r="G132" s="57">
        <v>44361</v>
      </c>
      <c r="H132" s="55">
        <v>44544</v>
      </c>
      <c r="I132" s="20">
        <v>75000</v>
      </c>
      <c r="J132" s="13">
        <v>6309.38</v>
      </c>
      <c r="K132" s="13">
        <f>+I132*2.87%</f>
        <v>2152.5</v>
      </c>
      <c r="L132" s="20">
        <f>+I132*3.04%</f>
        <v>2280</v>
      </c>
      <c r="M132" s="13">
        <f t="shared" si="18"/>
        <v>10741.880000000001</v>
      </c>
      <c r="N132" s="13">
        <f t="shared" si="19"/>
        <v>64258.119999999995</v>
      </c>
    </row>
    <row r="133" spans="1:14" s="21" customFormat="1" ht="35.1" customHeight="1" x14ac:dyDescent="0.25">
      <c r="A133" s="39">
        <v>127</v>
      </c>
      <c r="B133" s="32" t="s">
        <v>230</v>
      </c>
      <c r="C133" s="41" t="s">
        <v>234</v>
      </c>
      <c r="D133" s="41" t="s">
        <v>257</v>
      </c>
      <c r="E133" s="40" t="s">
        <v>195</v>
      </c>
      <c r="F133" s="33" t="s">
        <v>22</v>
      </c>
      <c r="G133" s="40" t="s">
        <v>45</v>
      </c>
      <c r="H133" s="40" t="s">
        <v>118</v>
      </c>
      <c r="I133" s="22">
        <v>35000</v>
      </c>
      <c r="J133" s="13">
        <v>0</v>
      </c>
      <c r="K133" s="13">
        <f t="shared" ref="K133" si="24">+I133*2.87%</f>
        <v>1004.5</v>
      </c>
      <c r="L133" s="20">
        <v>1064</v>
      </c>
      <c r="M133" s="13">
        <f t="shared" ref="M133" si="25">SUM(J133:L133)</f>
        <v>2068.5</v>
      </c>
      <c r="N133" s="13">
        <f t="shared" ref="N133" si="26">I133-M133</f>
        <v>32931.5</v>
      </c>
    </row>
    <row r="134" spans="1:14" s="21" customFormat="1" ht="35.1" customHeight="1" x14ac:dyDescent="0.25">
      <c r="A134" s="39">
        <v>130</v>
      </c>
      <c r="B134" s="32" t="s">
        <v>88</v>
      </c>
      <c r="C134" s="41" t="s">
        <v>234</v>
      </c>
      <c r="D134" s="41" t="s">
        <v>257</v>
      </c>
      <c r="E134" s="40" t="s">
        <v>196</v>
      </c>
      <c r="F134" s="33" t="s">
        <v>22</v>
      </c>
      <c r="G134" s="40" t="s">
        <v>46</v>
      </c>
      <c r="H134" s="40" t="s">
        <v>119</v>
      </c>
      <c r="I134" s="20">
        <v>35000</v>
      </c>
      <c r="J134" s="13">
        <v>0</v>
      </c>
      <c r="K134" s="13">
        <f>+I134*2.87%</f>
        <v>1004.5</v>
      </c>
      <c r="L134" s="20">
        <f>+I134*3.04%</f>
        <v>1064</v>
      </c>
      <c r="M134" s="13">
        <f>SUM(J134:L134)</f>
        <v>2068.5</v>
      </c>
      <c r="N134" s="13">
        <f>I134-M134</f>
        <v>32931.5</v>
      </c>
    </row>
    <row r="135" spans="1:14" s="21" customFormat="1" ht="35.1" customHeight="1" x14ac:dyDescent="0.25">
      <c r="A135" s="39">
        <v>131</v>
      </c>
      <c r="B135" s="32" t="s">
        <v>95</v>
      </c>
      <c r="C135" s="41" t="s">
        <v>234</v>
      </c>
      <c r="D135" s="41" t="s">
        <v>257</v>
      </c>
      <c r="E135" s="40" t="s">
        <v>195</v>
      </c>
      <c r="F135" s="33" t="s">
        <v>22</v>
      </c>
      <c r="G135" s="55">
        <v>44317</v>
      </c>
      <c r="H135" s="55">
        <v>44501</v>
      </c>
      <c r="I135" s="20">
        <v>60000</v>
      </c>
      <c r="J135" s="13">
        <v>3486.68</v>
      </c>
      <c r="K135" s="13">
        <f>+I135*2.87%</f>
        <v>1722</v>
      </c>
      <c r="L135" s="20">
        <f t="shared" ref="L135" si="27">+I135*3.04%</f>
        <v>1824</v>
      </c>
      <c r="M135" s="13">
        <f>SUM(J135:L135)</f>
        <v>7032.68</v>
      </c>
      <c r="N135" s="13">
        <f>I135-M135</f>
        <v>52967.32</v>
      </c>
    </row>
    <row r="136" spans="1:14" s="21" customFormat="1" ht="35.1" customHeight="1" x14ac:dyDescent="0.25">
      <c r="A136" s="39">
        <v>128</v>
      </c>
      <c r="B136" s="32" t="s">
        <v>144</v>
      </c>
      <c r="C136" s="41" t="s">
        <v>234</v>
      </c>
      <c r="D136" s="41" t="s">
        <v>257</v>
      </c>
      <c r="E136" s="40" t="s">
        <v>195</v>
      </c>
      <c r="F136" s="33" t="s">
        <v>22</v>
      </c>
      <c r="G136" s="55">
        <v>44409</v>
      </c>
      <c r="H136" s="55">
        <v>44593</v>
      </c>
      <c r="I136" s="20">
        <v>35000</v>
      </c>
      <c r="J136" s="13">
        <v>0</v>
      </c>
      <c r="K136" s="13">
        <f>+I136*2.87%</f>
        <v>1004.5</v>
      </c>
      <c r="L136" s="20">
        <f>+I136*3.04%</f>
        <v>1064</v>
      </c>
      <c r="M136" s="13">
        <f>SUM(J136:L136)</f>
        <v>2068.5</v>
      </c>
      <c r="N136" s="13">
        <f>I136-M136</f>
        <v>32931.5</v>
      </c>
    </row>
    <row r="137" spans="1:14" s="21" customFormat="1" ht="35.1" customHeight="1" x14ac:dyDescent="0.25">
      <c r="A137" s="39">
        <v>129</v>
      </c>
      <c r="B137" s="32" t="s">
        <v>145</v>
      </c>
      <c r="C137" s="41" t="s">
        <v>234</v>
      </c>
      <c r="D137" s="41" t="s">
        <v>257</v>
      </c>
      <c r="E137" s="40" t="s">
        <v>196</v>
      </c>
      <c r="F137" s="33" t="s">
        <v>22</v>
      </c>
      <c r="G137" s="55">
        <v>44409</v>
      </c>
      <c r="H137" s="55">
        <v>44593</v>
      </c>
      <c r="I137" s="20">
        <v>35000</v>
      </c>
      <c r="J137" s="13">
        <v>0</v>
      </c>
      <c r="K137" s="13">
        <f>+I137*2.87%</f>
        <v>1004.5</v>
      </c>
      <c r="L137" s="20">
        <f>+I137*3.04%</f>
        <v>1064</v>
      </c>
      <c r="M137" s="13">
        <f>SUM(J137:L137)</f>
        <v>2068.5</v>
      </c>
      <c r="N137" s="13">
        <f>I137-M137</f>
        <v>32931.5</v>
      </c>
    </row>
    <row r="138" spans="1:14" s="21" customFormat="1" ht="35.1" customHeight="1" x14ac:dyDescent="0.25">
      <c r="A138" s="39">
        <v>132</v>
      </c>
      <c r="B138" s="32" t="s">
        <v>210</v>
      </c>
      <c r="C138" s="41" t="s">
        <v>234</v>
      </c>
      <c r="D138" s="48" t="s">
        <v>257</v>
      </c>
      <c r="E138" s="40" t="s">
        <v>195</v>
      </c>
      <c r="F138" s="33" t="s">
        <v>22</v>
      </c>
      <c r="G138" s="44">
        <v>44298</v>
      </c>
      <c r="H138" s="55">
        <v>44454</v>
      </c>
      <c r="I138" s="20">
        <v>50000</v>
      </c>
      <c r="J138" s="13">
        <v>1854</v>
      </c>
      <c r="K138" s="13">
        <f t="shared" ref="K138" si="28">+I138*2.87%</f>
        <v>1435</v>
      </c>
      <c r="L138" s="20">
        <f t="shared" ref="L138" si="29">+I138*3.04%</f>
        <v>1520</v>
      </c>
      <c r="M138" s="13">
        <f t="shared" ref="M138" si="30">SUM(J138:L138)</f>
        <v>4809</v>
      </c>
      <c r="N138" s="13">
        <f t="shared" ref="N138" si="31">I138-M138</f>
        <v>45191</v>
      </c>
    </row>
    <row r="139" spans="1:14" s="21" customFormat="1" ht="35.1" customHeight="1" x14ac:dyDescent="0.25">
      <c r="A139" s="39">
        <v>133</v>
      </c>
      <c r="B139" s="32" t="s">
        <v>218</v>
      </c>
      <c r="C139" s="41" t="s">
        <v>234</v>
      </c>
      <c r="D139" s="48" t="s">
        <v>257</v>
      </c>
      <c r="E139" s="40" t="s">
        <v>195</v>
      </c>
      <c r="F139" s="33" t="s">
        <v>22</v>
      </c>
      <c r="G139" s="45">
        <v>44378</v>
      </c>
      <c r="H139" s="55">
        <v>44511</v>
      </c>
      <c r="I139" s="20">
        <v>35000</v>
      </c>
      <c r="J139" s="13">
        <v>0</v>
      </c>
      <c r="K139" s="13">
        <f>+I139*2.87%</f>
        <v>1004.5</v>
      </c>
      <c r="L139" s="20">
        <f>+I139*3.04%</f>
        <v>1064</v>
      </c>
      <c r="M139" s="13">
        <f>SUM(J139:L139)</f>
        <v>2068.5</v>
      </c>
      <c r="N139" s="13">
        <f>I139-M139</f>
        <v>32931.5</v>
      </c>
    </row>
    <row r="140" spans="1:14" s="21" customFormat="1" ht="35.1" customHeight="1" x14ac:dyDescent="0.25">
      <c r="A140" s="39">
        <v>134</v>
      </c>
      <c r="B140" s="32" t="s">
        <v>224</v>
      </c>
      <c r="C140" s="41" t="s">
        <v>234</v>
      </c>
      <c r="D140" s="48" t="s">
        <v>257</v>
      </c>
      <c r="E140" s="40" t="s">
        <v>195</v>
      </c>
      <c r="F140" s="33" t="s">
        <v>22</v>
      </c>
      <c r="G140" s="45">
        <v>44378</v>
      </c>
      <c r="H140" s="55">
        <v>44511</v>
      </c>
      <c r="I140" s="20">
        <v>40000</v>
      </c>
      <c r="J140" s="13">
        <v>442.65</v>
      </c>
      <c r="K140" s="13">
        <f t="shared" ref="K140" si="32">+I140*2.87%</f>
        <v>1148</v>
      </c>
      <c r="L140" s="20">
        <f t="shared" ref="L140" si="33">+I140*3.04%</f>
        <v>1216</v>
      </c>
      <c r="M140" s="13">
        <f t="shared" ref="M140" si="34">SUM(J140:L140)</f>
        <v>2806.65</v>
      </c>
      <c r="N140" s="13">
        <f t="shared" ref="N140" si="35">I140-M140</f>
        <v>37193.35</v>
      </c>
    </row>
    <row r="141" spans="1:14" s="21" customFormat="1" ht="35.1" customHeight="1" x14ac:dyDescent="0.25">
      <c r="A141" s="39">
        <v>135</v>
      </c>
      <c r="B141" s="32" t="s">
        <v>148</v>
      </c>
      <c r="C141" s="41" t="s">
        <v>234</v>
      </c>
      <c r="D141" s="41" t="s">
        <v>258</v>
      </c>
      <c r="E141" s="42" t="s">
        <v>196</v>
      </c>
      <c r="F141" s="33" t="s">
        <v>22</v>
      </c>
      <c r="G141" s="55">
        <v>44409</v>
      </c>
      <c r="H141" s="55">
        <v>44593</v>
      </c>
      <c r="I141" s="20">
        <v>26000</v>
      </c>
      <c r="J141" s="13">
        <v>0</v>
      </c>
      <c r="K141" s="13">
        <f t="shared" ref="K141" si="36">+I141*2.87%</f>
        <v>746.2</v>
      </c>
      <c r="L141" s="20">
        <f t="shared" ref="L141" si="37">+I141*3.04%</f>
        <v>790.4</v>
      </c>
      <c r="M141" s="13">
        <f t="shared" ref="M141" si="38">SUM(J141:L141)</f>
        <v>1536.6</v>
      </c>
      <c r="N141" s="13">
        <f t="shared" ref="N141" si="39">I141-M141</f>
        <v>24463.4</v>
      </c>
    </row>
    <row r="142" spans="1:14" s="21" customFormat="1" ht="35.1" customHeight="1" x14ac:dyDescent="0.25">
      <c r="A142" s="39">
        <v>121</v>
      </c>
      <c r="B142" s="32" t="s">
        <v>116</v>
      </c>
      <c r="C142" s="41" t="s">
        <v>259</v>
      </c>
      <c r="D142" s="41" t="s">
        <v>260</v>
      </c>
      <c r="E142" s="40" t="s">
        <v>195</v>
      </c>
      <c r="F142" s="33" t="s">
        <v>22</v>
      </c>
      <c r="G142" s="55">
        <v>44348</v>
      </c>
      <c r="H142" s="55">
        <v>44531</v>
      </c>
      <c r="I142" s="20">
        <v>145000</v>
      </c>
      <c r="J142" s="13">
        <v>22767.86</v>
      </c>
      <c r="K142" s="13">
        <f>+I142*2.87%</f>
        <v>4161.5</v>
      </c>
      <c r="L142" s="20">
        <v>4098.53</v>
      </c>
      <c r="M142" s="13">
        <f>SUM(J142:L142)</f>
        <v>31027.89</v>
      </c>
      <c r="N142" s="13">
        <f>I142-M142</f>
        <v>113972.11</v>
      </c>
    </row>
    <row r="143" spans="1:14" s="21" customFormat="1" ht="35.1" customHeight="1" x14ac:dyDescent="0.25">
      <c r="A143" s="39">
        <v>123</v>
      </c>
      <c r="B143" s="32" t="s">
        <v>150</v>
      </c>
      <c r="C143" s="41" t="s">
        <v>259</v>
      </c>
      <c r="D143" s="41" t="s">
        <v>241</v>
      </c>
      <c r="E143" s="40" t="s">
        <v>195</v>
      </c>
      <c r="F143" s="33" t="s">
        <v>22</v>
      </c>
      <c r="G143" s="55">
        <v>44409</v>
      </c>
      <c r="H143" s="55">
        <v>44593</v>
      </c>
      <c r="I143" s="20">
        <v>95000</v>
      </c>
      <c r="J143" s="13">
        <v>12332.94</v>
      </c>
      <c r="K143" s="13">
        <f>+I143*2.87%</f>
        <v>2726.5</v>
      </c>
      <c r="L143" s="20">
        <f>+I143*3.04%</f>
        <v>2888</v>
      </c>
      <c r="M143" s="13">
        <f>SUM(J143:L143)</f>
        <v>17947.440000000002</v>
      </c>
      <c r="N143" s="13">
        <f>I143-M143</f>
        <v>77052.56</v>
      </c>
    </row>
    <row r="144" spans="1:14" s="21" customFormat="1" ht="35.1" customHeight="1" x14ac:dyDescent="0.25">
      <c r="A144" s="39">
        <v>122</v>
      </c>
      <c r="B144" s="32" t="s">
        <v>149</v>
      </c>
      <c r="C144" s="41" t="s">
        <v>259</v>
      </c>
      <c r="D144" s="41" t="s">
        <v>261</v>
      </c>
      <c r="E144" s="40" t="s">
        <v>195</v>
      </c>
      <c r="F144" s="33" t="s">
        <v>22</v>
      </c>
      <c r="G144" s="55">
        <v>44409</v>
      </c>
      <c r="H144" s="55">
        <v>44593</v>
      </c>
      <c r="I144" s="20">
        <v>60000</v>
      </c>
      <c r="J144" s="13">
        <v>3486.68</v>
      </c>
      <c r="K144" s="13">
        <f>+I144*2.87%</f>
        <v>1722</v>
      </c>
      <c r="L144" s="20">
        <f>+I144*3.04%</f>
        <v>1824</v>
      </c>
      <c r="M144" s="13">
        <f>SUM(J144:L144)</f>
        <v>7032.68</v>
      </c>
      <c r="N144" s="13">
        <f>I144-M144</f>
        <v>52967.32</v>
      </c>
    </row>
    <row r="145" spans="1:14" s="21" customFormat="1" ht="35.1" customHeight="1" x14ac:dyDescent="0.25">
      <c r="A145" s="39">
        <v>124</v>
      </c>
      <c r="B145" s="32" t="s">
        <v>177</v>
      </c>
      <c r="C145" s="41" t="s">
        <v>259</v>
      </c>
      <c r="D145" s="41" t="s">
        <v>261</v>
      </c>
      <c r="E145" s="40" t="s">
        <v>195</v>
      </c>
      <c r="F145" s="33" t="s">
        <v>22</v>
      </c>
      <c r="G145" s="55">
        <v>44378</v>
      </c>
      <c r="H145" s="55">
        <v>44593</v>
      </c>
      <c r="I145" s="20">
        <v>50000</v>
      </c>
      <c r="J145" s="13">
        <v>1854</v>
      </c>
      <c r="K145" s="13">
        <f t="shared" ref="K145" si="40">+I145*2.87%</f>
        <v>1435</v>
      </c>
      <c r="L145" s="20">
        <f>+I145*3.04%</f>
        <v>1520</v>
      </c>
      <c r="M145" s="13">
        <f t="shared" ref="M145" si="41">SUM(J145:L145)</f>
        <v>4809</v>
      </c>
      <c r="N145" s="13">
        <f t="shared" ref="N145" si="42">I145-M145</f>
        <v>45191</v>
      </c>
    </row>
    <row r="146" spans="1:14" s="21" customFormat="1" ht="35.1" customHeight="1" x14ac:dyDescent="0.25">
      <c r="A146" s="39">
        <v>136</v>
      </c>
      <c r="B146" s="32" t="s">
        <v>107</v>
      </c>
      <c r="C146" s="41" t="s">
        <v>262</v>
      </c>
      <c r="D146" s="41" t="s">
        <v>263</v>
      </c>
      <c r="E146" s="42" t="s">
        <v>195</v>
      </c>
      <c r="F146" s="33" t="s">
        <v>22</v>
      </c>
      <c r="G146" s="40" t="s">
        <v>134</v>
      </c>
      <c r="H146" s="40" t="s">
        <v>135</v>
      </c>
      <c r="I146" s="20">
        <v>140000</v>
      </c>
      <c r="J146" s="13">
        <v>21553.74</v>
      </c>
      <c r="K146" s="13">
        <f>+I146*2.87%</f>
        <v>4018</v>
      </c>
      <c r="L146" s="20">
        <v>4098.53</v>
      </c>
      <c r="M146" s="13">
        <f>SUM(J146:L146)</f>
        <v>29670.27</v>
      </c>
      <c r="N146" s="13">
        <f>I146-M146</f>
        <v>110329.73</v>
      </c>
    </row>
    <row r="147" spans="1:14" s="21" customFormat="1" ht="35.1" customHeight="1" x14ac:dyDescent="0.25">
      <c r="A147" s="39">
        <v>137</v>
      </c>
      <c r="B147" s="32" t="s">
        <v>64</v>
      </c>
      <c r="C147" s="41" t="s">
        <v>262</v>
      </c>
      <c r="D147" s="41" t="s">
        <v>264</v>
      </c>
      <c r="E147" s="42" t="s">
        <v>195</v>
      </c>
      <c r="F147" s="33" t="s">
        <v>22</v>
      </c>
      <c r="G147" s="40" t="s">
        <v>45</v>
      </c>
      <c r="H147" s="40" t="s">
        <v>118</v>
      </c>
      <c r="I147" s="22">
        <v>90000</v>
      </c>
      <c r="J147" s="13">
        <v>9753.1200000000008</v>
      </c>
      <c r="K147" s="13">
        <f t="shared" ref="K147" si="43">+I147*2.87%</f>
        <v>2583</v>
      </c>
      <c r="L147" s="20">
        <v>2736</v>
      </c>
      <c r="M147" s="13">
        <f t="shared" ref="M147" si="44">SUM(J147:L147)</f>
        <v>15072.12</v>
      </c>
      <c r="N147" s="13">
        <f t="shared" ref="N147" si="45">I147-M147</f>
        <v>74927.88</v>
      </c>
    </row>
    <row r="148" spans="1:14" s="21" customFormat="1" ht="35.1" customHeight="1" x14ac:dyDescent="0.25">
      <c r="A148" s="39">
        <v>138</v>
      </c>
      <c r="B148" s="32" t="s">
        <v>108</v>
      </c>
      <c r="C148" s="41" t="s">
        <v>262</v>
      </c>
      <c r="D148" s="41" t="s">
        <v>265</v>
      </c>
      <c r="E148" s="42" t="s">
        <v>195</v>
      </c>
      <c r="F148" s="33" t="s">
        <v>22</v>
      </c>
      <c r="G148" s="55">
        <v>44327</v>
      </c>
      <c r="H148" s="55">
        <v>44511</v>
      </c>
      <c r="I148" s="20">
        <v>60000</v>
      </c>
      <c r="J148" s="13">
        <v>3486.68</v>
      </c>
      <c r="K148" s="13">
        <f t="shared" ref="K148:K149" si="46">+I148*2.87%</f>
        <v>1722</v>
      </c>
      <c r="L148" s="20">
        <f t="shared" ref="L148:L149" si="47">+I148*3.04%</f>
        <v>1824</v>
      </c>
      <c r="M148" s="13">
        <f t="shared" ref="M148:M149" si="48">SUM(J148:L148)</f>
        <v>7032.68</v>
      </c>
      <c r="N148" s="13">
        <f t="shared" ref="N148:N149" si="49">I148-M148</f>
        <v>52967.32</v>
      </c>
    </row>
    <row r="149" spans="1:14" s="21" customFormat="1" ht="35.1" customHeight="1" x14ac:dyDescent="0.25">
      <c r="A149" s="39">
        <v>139</v>
      </c>
      <c r="B149" s="32" t="s">
        <v>109</v>
      </c>
      <c r="C149" s="41" t="s">
        <v>262</v>
      </c>
      <c r="D149" s="41" t="s">
        <v>266</v>
      </c>
      <c r="E149" s="42" t="s">
        <v>196</v>
      </c>
      <c r="F149" s="33" t="s">
        <v>22</v>
      </c>
      <c r="G149" s="55">
        <v>44327</v>
      </c>
      <c r="H149" s="55">
        <v>44511</v>
      </c>
      <c r="I149" s="20">
        <v>35000</v>
      </c>
      <c r="J149" s="13">
        <v>0</v>
      </c>
      <c r="K149" s="13">
        <f t="shared" si="46"/>
        <v>1004.5</v>
      </c>
      <c r="L149" s="20">
        <f t="shared" si="47"/>
        <v>1064</v>
      </c>
      <c r="M149" s="13">
        <f t="shared" si="48"/>
        <v>2068.5</v>
      </c>
      <c r="N149" s="13">
        <f t="shared" si="49"/>
        <v>32931.5</v>
      </c>
    </row>
    <row r="150" spans="1:14" s="11" customFormat="1" ht="21.95" customHeight="1" x14ac:dyDescent="0.25">
      <c r="A150" s="52" t="s">
        <v>5</v>
      </c>
      <c r="B150" s="52"/>
      <c r="C150" s="52"/>
      <c r="D150" s="52"/>
      <c r="E150" s="52"/>
      <c r="F150" s="52"/>
      <c r="G150" s="52"/>
      <c r="H150" s="53"/>
      <c r="I150" s="31">
        <f>SUM(I11:I149)</f>
        <v>9238000</v>
      </c>
      <c r="J150" s="31">
        <v>784199.67</v>
      </c>
      <c r="K150" s="31">
        <v>265130.61</v>
      </c>
      <c r="L150" s="31">
        <v>279224</v>
      </c>
      <c r="M150" s="31">
        <f>SUM(M11:M149)</f>
        <v>1327191.1499999994</v>
      </c>
      <c r="N150" s="31">
        <f>SUM(N11:N149)</f>
        <v>7910808.8499999959</v>
      </c>
    </row>
    <row r="153" spans="1:14" s="9" customFormat="1" ht="15" x14ac:dyDescent="0.25">
      <c r="B153" s="9" t="s">
        <v>6</v>
      </c>
      <c r="I153" s="23"/>
      <c r="J153" s="29"/>
      <c r="K153" s="23"/>
      <c r="L153" s="24"/>
      <c r="M153" s="30"/>
    </row>
    <row r="154" spans="1:14" s="9" customFormat="1" ht="15" x14ac:dyDescent="0.25">
      <c r="B154" s="9" t="s">
        <v>8</v>
      </c>
      <c r="I154" s="23"/>
      <c r="J154" s="35"/>
      <c r="L154" s="18"/>
    </row>
    <row r="155" spans="1:14" s="9" customFormat="1" ht="15" x14ac:dyDescent="0.25">
      <c r="B155" s="50" t="s">
        <v>9</v>
      </c>
      <c r="C155" s="50"/>
      <c r="D155" s="50"/>
      <c r="E155" s="50"/>
      <c r="F155" s="50"/>
      <c r="G155" s="50"/>
      <c r="H155" s="12"/>
      <c r="J155" s="35"/>
      <c r="L155" s="18"/>
    </row>
    <row r="156" spans="1:14" s="9" customFormat="1" ht="15" x14ac:dyDescent="0.25">
      <c r="B156" s="9" t="s">
        <v>10</v>
      </c>
      <c r="J156" s="36"/>
      <c r="L156" s="18"/>
    </row>
    <row r="157" spans="1:14" s="9" customFormat="1" ht="15" x14ac:dyDescent="0.25">
      <c r="B157" s="9" t="s">
        <v>104</v>
      </c>
      <c r="J157" s="27"/>
      <c r="L157" s="18"/>
    </row>
    <row r="158" spans="1:14" customFormat="1" ht="15" x14ac:dyDescent="0.25">
      <c r="J158" s="26"/>
      <c r="L158" s="17"/>
    </row>
    <row r="159" spans="1:14" customFormat="1" ht="15" x14ac:dyDescent="0.25">
      <c r="J159" s="26"/>
      <c r="L159" s="17"/>
    </row>
    <row r="160" spans="1:14" customFormat="1" ht="15" x14ac:dyDescent="0.25">
      <c r="D160" s="10"/>
      <c r="E160" s="10"/>
      <c r="F160" s="49" t="s">
        <v>12</v>
      </c>
      <c r="G160" s="49"/>
      <c r="H160" s="49"/>
      <c r="I160" s="49"/>
      <c r="J160" s="26"/>
      <c r="L160" s="17"/>
    </row>
    <row r="161" spans="2:12" customFormat="1" ht="15" x14ac:dyDescent="0.25">
      <c r="D161" s="1"/>
      <c r="E161" s="1"/>
      <c r="F161" s="49" t="s">
        <v>44</v>
      </c>
      <c r="G161" s="49"/>
      <c r="H161" s="49"/>
      <c r="I161" s="49"/>
      <c r="J161" s="26"/>
      <c r="L161" s="17"/>
    </row>
    <row r="162" spans="2:12" customFormat="1" ht="15" x14ac:dyDescent="0.25">
      <c r="J162" s="26"/>
      <c r="L162" s="17"/>
    </row>
    <row r="163" spans="2:12" customFormat="1" ht="15" x14ac:dyDescent="0.25">
      <c r="J163" s="26"/>
      <c r="L163" s="17"/>
    </row>
    <row r="164" spans="2:12" customFormat="1" ht="15" x14ac:dyDescent="0.25">
      <c r="J164" s="26"/>
      <c r="L164" s="17"/>
    </row>
    <row r="165" spans="2:12" customFormat="1" ht="15" x14ac:dyDescent="0.25">
      <c r="J165" s="26"/>
      <c r="L165" s="17"/>
    </row>
    <row r="166" spans="2:12" customFormat="1" ht="15" x14ac:dyDescent="0.25">
      <c r="J166" s="26"/>
      <c r="L166" s="17"/>
    </row>
    <row r="167" spans="2:12" customFormat="1" ht="15" x14ac:dyDescent="0.25">
      <c r="J167" s="26"/>
      <c r="L167" s="17"/>
    </row>
    <row r="168" spans="2:12" customFormat="1" ht="15" x14ac:dyDescent="0.25">
      <c r="J168" s="26"/>
      <c r="L168" s="17"/>
    </row>
    <row r="169" spans="2:12" customFormat="1" ht="15" x14ac:dyDescent="0.25">
      <c r="J169" s="26"/>
      <c r="L169" s="17"/>
    </row>
    <row r="170" spans="2:12" customFormat="1" ht="15" x14ac:dyDescent="0.25">
      <c r="B170" s="8"/>
      <c r="D170" t="s">
        <v>7</v>
      </c>
      <c r="J170" s="26"/>
      <c r="L170" s="17"/>
    </row>
    <row r="171" spans="2:12" customFormat="1" ht="15" x14ac:dyDescent="0.25">
      <c r="B171" s="8"/>
      <c r="J171" s="26"/>
      <c r="L171" s="17"/>
    </row>
    <row r="172" spans="2:12" customFormat="1" ht="15" x14ac:dyDescent="0.25">
      <c r="B172" s="8"/>
      <c r="J172" s="26"/>
      <c r="L172" s="17"/>
    </row>
  </sheetData>
  <mergeCells count="8">
    <mergeCell ref="F160:I160"/>
    <mergeCell ref="F161:I161"/>
    <mergeCell ref="B155:G155"/>
    <mergeCell ref="B5:N5"/>
    <mergeCell ref="A7:N7"/>
    <mergeCell ref="A6:N6"/>
    <mergeCell ref="A8:N8"/>
    <mergeCell ref="A150:H150"/>
  </mergeCells>
  <phoneticPr fontId="27" type="noConversion"/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TECNICO CONTRATADO</vt:lpstr>
      <vt:lpstr>'TECNICO CONTRATADO'!Títulos_a_imprimir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Senaida Peña</cp:lastModifiedBy>
  <cp:lastPrinted>2021-10-11T12:33:25Z</cp:lastPrinted>
  <dcterms:created xsi:type="dcterms:W3CDTF">2015-04-22T16:42:59Z</dcterms:created>
  <dcterms:modified xsi:type="dcterms:W3CDTF">2021-12-15T18:11:00Z</dcterms:modified>
</cp:coreProperties>
</file>