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OPTICSDQFS02\Biblioteca RR.HH\BIBLIOTECA RRHH Nueva\Compensación y Beneficios\NOMINA\PORTAL DE TRANSPARENCIA Y DATOS ABIERTOS\PORTAL DE TRANSPARENCIA\2021\PARA DOÑA BIBIAN MODIFICADO - ESTRUCTURA\"/>
    </mc:Choice>
  </mc:AlternateContent>
  <xr:revisionPtr revIDLastSave="0" documentId="13_ncr:1_{299F4CAD-850C-4934-B05D-D5629FBCBB82}" xr6:coauthVersionLast="46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TECNICO CONTRATADO" sheetId="3" r:id="rId1"/>
  </sheets>
  <definedNames>
    <definedName name="_xlnm.Print_Titles" localSheetId="0">'TECNICO CONTRATADO'!$1:$10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3" i="3" l="1"/>
  <c r="K153" i="3"/>
  <c r="I153" i="3"/>
  <c r="L143" i="3" l="1"/>
  <c r="K143" i="3"/>
  <c r="M143" i="3" s="1"/>
  <c r="N143" i="3" s="1"/>
  <c r="L142" i="3"/>
  <c r="K142" i="3"/>
  <c r="K11" i="3"/>
  <c r="M11" i="3" s="1"/>
  <c r="N11" i="3" s="1"/>
  <c r="M142" i="3" l="1"/>
  <c r="N142" i="3" s="1"/>
  <c r="K75" i="3"/>
  <c r="L75" i="3"/>
  <c r="K141" i="3"/>
  <c r="L141" i="3"/>
  <c r="K125" i="3"/>
  <c r="L125" i="3"/>
  <c r="K30" i="3"/>
  <c r="L30" i="3"/>
  <c r="K31" i="3"/>
  <c r="L31" i="3"/>
  <c r="K32" i="3"/>
  <c r="L32" i="3"/>
  <c r="L88" i="3"/>
  <c r="K88" i="3"/>
  <c r="L87" i="3"/>
  <c r="K87" i="3"/>
  <c r="L35" i="3"/>
  <c r="K35" i="3"/>
  <c r="L100" i="3"/>
  <c r="K100" i="3"/>
  <c r="L99" i="3"/>
  <c r="K99" i="3"/>
  <c r="L102" i="3"/>
  <c r="K102" i="3"/>
  <c r="L92" i="3"/>
  <c r="K92" i="3"/>
  <c r="L47" i="3"/>
  <c r="K47" i="3"/>
  <c r="L74" i="3"/>
  <c r="K74" i="3"/>
  <c r="L73" i="3"/>
  <c r="K73" i="3"/>
  <c r="L86" i="3"/>
  <c r="K86" i="3"/>
  <c r="M85" i="3"/>
  <c r="N85" i="3" s="1"/>
  <c r="L103" i="3"/>
  <c r="K103" i="3"/>
  <c r="L89" i="3"/>
  <c r="K89" i="3"/>
  <c r="L84" i="3"/>
  <c r="K84" i="3"/>
  <c r="L83" i="3"/>
  <c r="K83" i="3"/>
  <c r="L29" i="3"/>
  <c r="K29" i="3"/>
  <c r="L133" i="3"/>
  <c r="K133" i="3"/>
  <c r="L132" i="3"/>
  <c r="K132" i="3"/>
  <c r="L20" i="3"/>
  <c r="K20" i="3"/>
  <c r="L19" i="3"/>
  <c r="K19" i="3"/>
  <c r="L109" i="3"/>
  <c r="K109" i="3"/>
  <c r="L148" i="3"/>
  <c r="K148" i="3"/>
  <c r="L71" i="3"/>
  <c r="K71" i="3"/>
  <c r="L70" i="3"/>
  <c r="K70" i="3"/>
  <c r="L82" i="3"/>
  <c r="K82" i="3"/>
  <c r="L95" i="3"/>
  <c r="K95" i="3"/>
  <c r="L101" i="3"/>
  <c r="K101" i="3"/>
  <c r="L94" i="3"/>
  <c r="K94" i="3"/>
  <c r="L93" i="3"/>
  <c r="K93" i="3"/>
  <c r="L67" i="3"/>
  <c r="K67" i="3"/>
  <c r="L66" i="3"/>
  <c r="K66" i="3"/>
  <c r="L81" i="3"/>
  <c r="K81" i="3"/>
  <c r="L121" i="3"/>
  <c r="K121" i="3"/>
  <c r="L120" i="3"/>
  <c r="K120" i="3"/>
  <c r="L126" i="3"/>
  <c r="K126" i="3"/>
  <c r="L49" i="3"/>
  <c r="K49" i="3"/>
  <c r="L48" i="3"/>
  <c r="K48" i="3"/>
  <c r="L53" i="3"/>
  <c r="K53" i="3"/>
  <c r="L131" i="3"/>
  <c r="K131" i="3"/>
  <c r="L26" i="3"/>
  <c r="K26" i="3"/>
  <c r="L25" i="3"/>
  <c r="K25" i="3"/>
  <c r="L28" i="3"/>
  <c r="K28" i="3"/>
  <c r="L18" i="3"/>
  <c r="K18" i="3"/>
  <c r="L17" i="3"/>
  <c r="K17" i="3"/>
  <c r="L16" i="3"/>
  <c r="K16" i="3"/>
  <c r="L24" i="3"/>
  <c r="K24" i="3"/>
  <c r="L15" i="3"/>
  <c r="K15" i="3"/>
  <c r="L23" i="3"/>
  <c r="K23" i="3"/>
  <c r="L146" i="3"/>
  <c r="K146" i="3"/>
  <c r="L147" i="3"/>
  <c r="K147" i="3"/>
  <c r="L144" i="3"/>
  <c r="K144" i="3"/>
  <c r="L57" i="3"/>
  <c r="K57" i="3"/>
  <c r="L56" i="3"/>
  <c r="K56" i="3"/>
  <c r="L140" i="3"/>
  <c r="K140" i="3"/>
  <c r="L139" i="3"/>
  <c r="K139" i="3"/>
  <c r="L69" i="3"/>
  <c r="K69" i="3"/>
  <c r="L98" i="3"/>
  <c r="K98" i="3"/>
  <c r="L118" i="3"/>
  <c r="K118" i="3"/>
  <c r="L80" i="3"/>
  <c r="K80" i="3"/>
  <c r="L63" i="3"/>
  <c r="K63" i="3"/>
  <c r="L68" i="3"/>
  <c r="K68" i="3"/>
  <c r="L111" i="3"/>
  <c r="K111" i="3"/>
  <c r="L114" i="3"/>
  <c r="K114" i="3"/>
  <c r="L130" i="3"/>
  <c r="K130" i="3"/>
  <c r="K145" i="3"/>
  <c r="M145" i="3" s="1"/>
  <c r="N145" i="3" s="1"/>
  <c r="L58" i="3"/>
  <c r="K58" i="3"/>
  <c r="L104" i="3"/>
  <c r="K104" i="3"/>
  <c r="L97" i="3"/>
  <c r="K97" i="3"/>
  <c r="L65" i="3"/>
  <c r="K65" i="3"/>
  <c r="L113" i="3"/>
  <c r="K113" i="3"/>
  <c r="L152" i="3"/>
  <c r="K152" i="3"/>
  <c r="L151" i="3"/>
  <c r="K151" i="3"/>
  <c r="K149" i="3"/>
  <c r="M149" i="3" s="1"/>
  <c r="N149" i="3" s="1"/>
  <c r="L105" i="3"/>
  <c r="K105" i="3"/>
  <c r="L135" i="3"/>
  <c r="K135" i="3"/>
  <c r="L122" i="3"/>
  <c r="K122" i="3"/>
  <c r="L61" i="3"/>
  <c r="K61" i="3"/>
  <c r="L138" i="3"/>
  <c r="K138" i="3"/>
  <c r="L21" i="3"/>
  <c r="K21" i="3"/>
  <c r="L46" i="3"/>
  <c r="K46" i="3"/>
  <c r="L119" i="3"/>
  <c r="K119" i="3"/>
  <c r="L13" i="3"/>
  <c r="K13" i="3"/>
  <c r="L27" i="3"/>
  <c r="K27" i="3"/>
  <c r="L62" i="3"/>
  <c r="K62" i="3"/>
  <c r="L137" i="3"/>
  <c r="K137" i="3"/>
  <c r="K115" i="3"/>
  <c r="L79" i="3"/>
  <c r="K79" i="3"/>
  <c r="K41" i="3"/>
  <c r="M41" i="3" s="1"/>
  <c r="N41" i="3" s="1"/>
  <c r="K33" i="3"/>
  <c r="M33" i="3" s="1"/>
  <c r="N33" i="3" s="1"/>
  <c r="K12" i="3"/>
  <c r="M12" i="3" s="1"/>
  <c r="N12" i="3" s="1"/>
  <c r="K22" i="3"/>
  <c r="M22" i="3" s="1"/>
  <c r="N22" i="3" s="1"/>
  <c r="K45" i="3"/>
  <c r="M45" i="3" s="1"/>
  <c r="N45" i="3" s="1"/>
  <c r="K117" i="3"/>
  <c r="M117" i="3" s="1"/>
  <c r="N117" i="3" s="1"/>
  <c r="K123" i="3"/>
  <c r="M123" i="3" s="1"/>
  <c r="N123" i="3" s="1"/>
  <c r="K44" i="3"/>
  <c r="M44" i="3" s="1"/>
  <c r="N44" i="3" s="1"/>
  <c r="K59" i="3"/>
  <c r="M59" i="3" s="1"/>
  <c r="N59" i="3" s="1"/>
  <c r="K116" i="3"/>
  <c r="M116" i="3" s="1"/>
  <c r="N116" i="3" s="1"/>
  <c r="K127" i="3"/>
  <c r="M127" i="3" s="1"/>
  <c r="N127" i="3" s="1"/>
  <c r="K124" i="3"/>
  <c r="M124" i="3" s="1"/>
  <c r="N124" i="3" s="1"/>
  <c r="K14" i="3"/>
  <c r="M14" i="3" s="1"/>
  <c r="N14" i="3" s="1"/>
  <c r="K129" i="3"/>
  <c r="M129" i="3" s="1"/>
  <c r="N129" i="3" s="1"/>
  <c r="K60" i="3"/>
  <c r="M60" i="3" s="1"/>
  <c r="N60" i="3" s="1"/>
  <c r="K96" i="3"/>
  <c r="M96" i="3" s="1"/>
  <c r="N96" i="3" s="1"/>
  <c r="K150" i="3"/>
  <c r="M150" i="3" s="1"/>
  <c r="N150" i="3" s="1"/>
  <c r="K136" i="3"/>
  <c r="M136" i="3" s="1"/>
  <c r="N136" i="3" s="1"/>
  <c r="K107" i="3"/>
  <c r="M107" i="3" s="1"/>
  <c r="N107" i="3" s="1"/>
  <c r="K43" i="3"/>
  <c r="M43" i="3" s="1"/>
  <c r="N43" i="3" s="1"/>
  <c r="K134" i="3"/>
  <c r="M134" i="3" s="1"/>
  <c r="N134" i="3" s="1"/>
  <c r="K112" i="3"/>
  <c r="M112" i="3" s="1"/>
  <c r="N112" i="3" s="1"/>
  <c r="K110" i="3"/>
  <c r="M110" i="3" s="1"/>
  <c r="N110" i="3" s="1"/>
  <c r="K108" i="3"/>
  <c r="M108" i="3" s="1"/>
  <c r="N108" i="3" s="1"/>
  <c r="K55" i="3"/>
  <c r="M55" i="3" s="1"/>
  <c r="N55" i="3" s="1"/>
  <c r="K40" i="3"/>
  <c r="M40" i="3" s="1"/>
  <c r="N40" i="3" s="1"/>
  <c r="K42" i="3"/>
  <c r="M42" i="3" s="1"/>
  <c r="N42" i="3" s="1"/>
  <c r="K64" i="3"/>
  <c r="M64" i="3" s="1"/>
  <c r="N64" i="3" s="1"/>
  <c r="K78" i="3"/>
  <c r="M78" i="3" s="1"/>
  <c r="N78" i="3" s="1"/>
  <c r="K39" i="3"/>
  <c r="M39" i="3" s="1"/>
  <c r="N39" i="3" s="1"/>
  <c r="K37" i="3"/>
  <c r="M37" i="3" s="1"/>
  <c r="N37" i="3" s="1"/>
  <c r="K36" i="3"/>
  <c r="M36" i="3" s="1"/>
  <c r="N36" i="3" s="1"/>
  <c r="K91" i="3"/>
  <c r="M91" i="3" s="1"/>
  <c r="N91" i="3" s="1"/>
  <c r="K34" i="3"/>
  <c r="M34" i="3" s="1"/>
  <c r="N34" i="3" s="1"/>
  <c r="K52" i="3"/>
  <c r="M52" i="3" s="1"/>
  <c r="N52" i="3" s="1"/>
  <c r="K50" i="3"/>
  <c r="M50" i="3" s="1"/>
  <c r="N50" i="3" s="1"/>
  <c r="K77" i="3"/>
  <c r="M77" i="3" s="1"/>
  <c r="N77" i="3" s="1"/>
  <c r="K51" i="3"/>
  <c r="M51" i="3" s="1"/>
  <c r="N51" i="3" s="1"/>
  <c r="K76" i="3"/>
  <c r="M76" i="3" s="1"/>
  <c r="N76" i="3" s="1"/>
  <c r="K128" i="3"/>
  <c r="M128" i="3" s="1"/>
  <c r="N128" i="3" s="1"/>
  <c r="K106" i="3"/>
  <c r="M106" i="3" s="1"/>
  <c r="N106" i="3" s="1"/>
  <c r="K90" i="3"/>
  <c r="M90" i="3" s="1"/>
  <c r="N90" i="3" s="1"/>
  <c r="K54" i="3"/>
  <c r="M54" i="3" s="1"/>
  <c r="N54" i="3" s="1"/>
  <c r="K38" i="3"/>
  <c r="M38" i="3" s="1"/>
  <c r="N38" i="3" s="1"/>
  <c r="K72" i="3"/>
  <c r="M125" i="3" l="1"/>
  <c r="N125" i="3" s="1"/>
  <c r="M13" i="3"/>
  <c r="N13" i="3" s="1"/>
  <c r="M122" i="3"/>
  <c r="N122" i="3" s="1"/>
  <c r="M16" i="3"/>
  <c r="N16" i="3" s="1"/>
  <c r="M131" i="3"/>
  <c r="N131" i="3" s="1"/>
  <c r="M137" i="3"/>
  <c r="N137" i="3" s="1"/>
  <c r="M21" i="3"/>
  <c r="N21" i="3" s="1"/>
  <c r="M140" i="3"/>
  <c r="N140" i="3" s="1"/>
  <c r="M28" i="3"/>
  <c r="N28" i="3" s="1"/>
  <c r="M49" i="3"/>
  <c r="N49" i="3" s="1"/>
  <c r="M72" i="3"/>
  <c r="M31" i="3"/>
  <c r="N31" i="3" s="1"/>
  <c r="M25" i="3"/>
  <c r="N25" i="3" s="1"/>
  <c r="M53" i="3"/>
  <c r="N53" i="3" s="1"/>
  <c r="M93" i="3"/>
  <c r="N93" i="3" s="1"/>
  <c r="M19" i="3"/>
  <c r="N19" i="3" s="1"/>
  <c r="M133" i="3"/>
  <c r="N133" i="3" s="1"/>
  <c r="M113" i="3"/>
  <c r="N113" i="3" s="1"/>
  <c r="M104" i="3"/>
  <c r="N104" i="3" s="1"/>
  <c r="M141" i="3"/>
  <c r="N141" i="3" s="1"/>
  <c r="M92" i="3"/>
  <c r="N92" i="3" s="1"/>
  <c r="M100" i="3"/>
  <c r="N100" i="3" s="1"/>
  <c r="M47" i="3"/>
  <c r="N47" i="3" s="1"/>
  <c r="M102" i="3"/>
  <c r="N102" i="3" s="1"/>
  <c r="M35" i="3"/>
  <c r="N35" i="3" s="1"/>
  <c r="M30" i="3"/>
  <c r="N30" i="3" s="1"/>
  <c r="M115" i="3"/>
  <c r="N115" i="3" s="1"/>
  <c r="M27" i="3"/>
  <c r="N27" i="3" s="1"/>
  <c r="M139" i="3"/>
  <c r="N139" i="3" s="1"/>
  <c r="M24" i="3"/>
  <c r="N24" i="3" s="1"/>
  <c r="M120" i="3"/>
  <c r="N120" i="3" s="1"/>
  <c r="M56" i="3"/>
  <c r="N56" i="3" s="1"/>
  <c r="M32" i="3"/>
  <c r="N32" i="3" s="1"/>
  <c r="M79" i="3"/>
  <c r="N79" i="3" s="1"/>
  <c r="M62" i="3"/>
  <c r="N62" i="3" s="1"/>
  <c r="M69" i="3"/>
  <c r="N69" i="3" s="1"/>
  <c r="M126" i="3"/>
  <c r="N126" i="3" s="1"/>
  <c r="M105" i="3"/>
  <c r="N105" i="3" s="1"/>
  <c r="M61" i="3"/>
  <c r="N61" i="3" s="1"/>
  <c r="M15" i="3"/>
  <c r="N15" i="3" s="1"/>
  <c r="M67" i="3"/>
  <c r="N67" i="3" s="1"/>
  <c r="M132" i="3"/>
  <c r="N132" i="3" s="1"/>
  <c r="M88" i="3"/>
  <c r="N88" i="3" s="1"/>
  <c r="M26" i="3"/>
  <c r="N26" i="3" s="1"/>
  <c r="M48" i="3"/>
  <c r="N48" i="3" s="1"/>
  <c r="M86" i="3"/>
  <c r="N86" i="3" s="1"/>
  <c r="M75" i="3"/>
  <c r="N75" i="3" s="1"/>
  <c r="M138" i="3"/>
  <c r="N138" i="3" s="1"/>
  <c r="M135" i="3"/>
  <c r="N135" i="3" s="1"/>
  <c r="M151" i="3"/>
  <c r="N151" i="3" s="1"/>
  <c r="M23" i="3"/>
  <c r="N23" i="3" s="1"/>
  <c r="M66" i="3"/>
  <c r="N66" i="3" s="1"/>
  <c r="M94" i="3"/>
  <c r="N94" i="3" s="1"/>
  <c r="M20" i="3"/>
  <c r="N20" i="3" s="1"/>
  <c r="M119" i="3"/>
  <c r="N119" i="3" s="1"/>
  <c r="M114" i="3"/>
  <c r="N114" i="3" s="1"/>
  <c r="M63" i="3"/>
  <c r="N63" i="3" s="1"/>
  <c r="M98" i="3"/>
  <c r="N98" i="3" s="1"/>
  <c r="M57" i="3"/>
  <c r="N57" i="3" s="1"/>
  <c r="M146" i="3"/>
  <c r="N146" i="3" s="1"/>
  <c r="M17" i="3"/>
  <c r="N17" i="3" s="1"/>
  <c r="M121" i="3"/>
  <c r="N121" i="3" s="1"/>
  <c r="M82" i="3"/>
  <c r="N82" i="3" s="1"/>
  <c r="M84" i="3"/>
  <c r="N84" i="3" s="1"/>
  <c r="M99" i="3"/>
  <c r="N99" i="3" s="1"/>
  <c r="M46" i="3"/>
  <c r="N46" i="3" s="1"/>
  <c r="M65" i="3"/>
  <c r="N65" i="3" s="1"/>
  <c r="M58" i="3"/>
  <c r="N58" i="3" s="1"/>
  <c r="M111" i="3"/>
  <c r="N111" i="3" s="1"/>
  <c r="M80" i="3"/>
  <c r="N80" i="3" s="1"/>
  <c r="M144" i="3"/>
  <c r="N144" i="3" s="1"/>
  <c r="M18" i="3"/>
  <c r="N18" i="3" s="1"/>
  <c r="M81" i="3"/>
  <c r="N81" i="3" s="1"/>
  <c r="M101" i="3"/>
  <c r="N101" i="3" s="1"/>
  <c r="M70" i="3"/>
  <c r="N70" i="3" s="1"/>
  <c r="M109" i="3"/>
  <c r="N109" i="3" s="1"/>
  <c r="M29" i="3"/>
  <c r="N29" i="3" s="1"/>
  <c r="M89" i="3"/>
  <c r="N89" i="3" s="1"/>
  <c r="M97" i="3"/>
  <c r="N97" i="3" s="1"/>
  <c r="M68" i="3"/>
  <c r="N68" i="3" s="1"/>
  <c r="M118" i="3"/>
  <c r="N118" i="3" s="1"/>
  <c r="M147" i="3"/>
  <c r="N147" i="3" s="1"/>
  <c r="M95" i="3"/>
  <c r="N95" i="3" s="1"/>
  <c r="M71" i="3"/>
  <c r="N71" i="3" s="1"/>
  <c r="M83" i="3"/>
  <c r="N83" i="3" s="1"/>
  <c r="M73" i="3"/>
  <c r="N73" i="3" s="1"/>
  <c r="M87" i="3"/>
  <c r="N87" i="3" s="1"/>
  <c r="M74" i="3"/>
  <c r="N74" i="3" s="1"/>
  <c r="M103" i="3"/>
  <c r="N103" i="3" s="1"/>
  <c r="M148" i="3"/>
  <c r="N148" i="3" s="1"/>
  <c r="M152" i="3"/>
  <c r="N152" i="3" s="1"/>
  <c r="M130" i="3"/>
  <c r="N130" i="3" s="1"/>
  <c r="M153" i="3" l="1"/>
  <c r="N72" i="3"/>
  <c r="N153" i="3" s="1"/>
</calcChain>
</file>

<file path=xl/sharedStrings.xml><?xml version="1.0" encoding="utf-8"?>
<sst xmlns="http://schemas.openxmlformats.org/spreadsheetml/2006/main" count="735" uniqueCount="250">
  <si>
    <t>AFP</t>
  </si>
  <si>
    <t>ISR</t>
  </si>
  <si>
    <t>SFS</t>
  </si>
  <si>
    <t>CARGO</t>
  </si>
  <si>
    <t>TOTAL DESC.</t>
  </si>
  <si>
    <t>TOTAL GENERAL</t>
  </si>
  <si>
    <t>Observaciones:</t>
  </si>
  <si>
    <t xml:space="preserve"> </t>
  </si>
  <si>
    <t xml:space="preserve">   (1*) Deducción directa en declaración ISR empleados del SUIRPLUS. Rentas hasta RD$416,220.00 están exentas.</t>
  </si>
  <si>
    <t xml:space="preserve">   (2*) Salario cotizable hasta RD$118,260.00, deducción directa de la declaración TSS del SUIRPLUS. </t>
  </si>
  <si>
    <t xml:space="preserve">   (3*) Salario cotizable hasta RD$236,520.00, deducción directa de la declaración TSS del SUIRPLUS.</t>
  </si>
  <si>
    <t xml:space="preserve">FECHA INICIO </t>
  </si>
  <si>
    <t xml:space="preserve">       Enc. Dpto. De Recursos Humanos</t>
  </si>
  <si>
    <t xml:space="preserve">FECHA TERMINO </t>
  </si>
  <si>
    <t>ESTEFANY ISABEL GENAO FERNÁNDEZ</t>
  </si>
  <si>
    <t>LUÍS EDUARDO ACOSTA GÓMEZ</t>
  </si>
  <si>
    <t xml:space="preserve">MARIANO DE LA CRUZ HERNÁNDEZ </t>
  </si>
  <si>
    <t>ANALISTA DE DATOS</t>
  </si>
  <si>
    <t>MONITOR ESTADÍSTICO</t>
  </si>
  <si>
    <t>ANALISTA</t>
  </si>
  <si>
    <t>CONTRATADO E IGUALADO</t>
  </si>
  <si>
    <t>VERÓNICA PAOLA CASTRO ROSARIO</t>
  </si>
  <si>
    <t>OMI SADHAI MERCEDES GARCÍA</t>
  </si>
  <si>
    <t>KATHERINE ISABEL FERRERAS DIAZ</t>
  </si>
  <si>
    <t>KELVIN JOSÉ ARREDONDO MARTÍNEZ</t>
  </si>
  <si>
    <t>TÉCNICO DE OPERACIONES TIC</t>
  </si>
  <si>
    <t>ESMERLIN JOEL MIESES</t>
  </si>
  <si>
    <t>WILMO MARTÍNEZ SOLANO</t>
  </si>
  <si>
    <t>GEORGE LUÍS MARMOL SÁNCHEZ</t>
  </si>
  <si>
    <t>RUTH NAFTALI GOMERA RODRÍGUEZ</t>
  </si>
  <si>
    <t>GEORGE MIGUEL BUENO NOVA</t>
  </si>
  <si>
    <t>TAHIRÍ DURÁN JIMÉNEZ</t>
  </si>
  <si>
    <t>CARLOS DANIEL GUERRERO RODRÍGUEZ</t>
  </si>
  <si>
    <t>ESPECIALISTA EN ESTÁNDARES Y NORMATIVAS</t>
  </si>
  <si>
    <t>ANALISTA DE CALIDAD</t>
  </si>
  <si>
    <t>MARLON DIAZ LÓPEZ</t>
  </si>
  <si>
    <t xml:space="preserve">                      Lic. Gloris Pérez</t>
  </si>
  <si>
    <t>MELISHA PATRONE CASTRO</t>
  </si>
  <si>
    <t>AMBIORIX MENDOZA MONEGRO</t>
  </si>
  <si>
    <t>GUEVERT BOCIO PEREZ</t>
  </si>
  <si>
    <t>JOEL ALTAGRACIA RAFAEL DEL ORBE</t>
  </si>
  <si>
    <t>RAFAEL ANTONIO OVALLE OVANDO</t>
  </si>
  <si>
    <t>ROSANNI SENA</t>
  </si>
  <si>
    <t>EDGAR JOEL DELANOY MERCADO</t>
  </si>
  <si>
    <t>MAXIMO HAROL GÓMEZ MORA</t>
  </si>
  <si>
    <t>MONITOR DE CALIDAD</t>
  </si>
  <si>
    <t>MELISSA MICHELLE MUÑOZ SURO</t>
  </si>
  <si>
    <t>ANALISTA DE PLANIFICACIÓN</t>
  </si>
  <si>
    <t>JAN MAICOL DÍAZ AQUINO</t>
  </si>
  <si>
    <t>AUSTRALIA CAROLINA ALMONTE DE BEATO</t>
  </si>
  <si>
    <t>ANALISTA DE PROYECTOS</t>
  </si>
  <si>
    <t>CAMILA MICHELLE BEATO MARTÍNEZ</t>
  </si>
  <si>
    <t>CONTADOR</t>
  </si>
  <si>
    <t>MARIO ABRAHAN ADAMES VIDAL</t>
  </si>
  <si>
    <t>TÉCNICO EN TELECOMUNICACIONES</t>
  </si>
  <si>
    <t>EDELIO NICOLÁS CASTILLO BENITEZ</t>
  </si>
  <si>
    <t>SOPORTE DE SEGURIDAD Y MONITOREO</t>
  </si>
  <si>
    <t xml:space="preserve">JESÚS MARINE FAMILIA </t>
  </si>
  <si>
    <t>BERNARDO ANEUDY SANTOS SANTOS</t>
  </si>
  <si>
    <t>DEYVISON GARCÍA MEJÍA</t>
  </si>
  <si>
    <t>GABRIEL OCTAVIO FERNÁNDEZ LEROUXZ</t>
  </si>
  <si>
    <t>LÍDER DE PROYECTOS</t>
  </si>
  <si>
    <t>ADRIALIS ODETH HERRERA DEL ROSARIO</t>
  </si>
  <si>
    <t>ERIPSON OLIVIER PÉREZ</t>
  </si>
  <si>
    <t>ESTEBAN ALFONSO REYES FRIAS</t>
  </si>
  <si>
    <t>ALBAIRIS TEJEDA LINARES</t>
  </si>
  <si>
    <t>ROBINSON RUBEN VENTURA SENA</t>
  </si>
  <si>
    <t>MADALY VICTORIA ESTRELLA ALBA</t>
  </si>
  <si>
    <t>DANIELA PEROZO COSTE</t>
  </si>
  <si>
    <t>ISBEL CRISTINA BAUTISTA DURAN</t>
  </si>
  <si>
    <t>NEYDA ISABEL MENDEZ DE LOS SANTOS</t>
  </si>
  <si>
    <t>STEVEN JANIEL VENTURA ANTIGUA</t>
  </si>
  <si>
    <t>RAFAEL ALBERTO SILIE REGUS</t>
  </si>
  <si>
    <t>ALEXANDER HILARIO OSORIO</t>
  </si>
  <si>
    <t>CARLIXTO DIEGO JULIAO VASQUEZ</t>
  </si>
  <si>
    <t xml:space="preserve">ANALISTA DE CALIDAD </t>
  </si>
  <si>
    <t>ANALISTA DE INFRAESTRUCTURA</t>
  </si>
  <si>
    <t xml:space="preserve">ANALISTA DESARROLLO INSTITUCIONAL </t>
  </si>
  <si>
    <t xml:space="preserve">   (4*) Deducción directa declaración TSS del SUIRPLUS por registro de dependientes adicionales al SDSS. RD$1,190.12 por cada dependiente adicional registrado.</t>
  </si>
  <si>
    <t>DANELLY ALTAGRACIA HERNANDEZ MOSQUEA</t>
  </si>
  <si>
    <t>WANDER MANUEL ALMONTE CRUZ</t>
  </si>
  <si>
    <t>ROSAILY GENESIS RODRIGUEZ SANTOS</t>
  </si>
  <si>
    <t>MARIA ISABEL TORIBIO HERNANDEZ</t>
  </si>
  <si>
    <t>OSCAURY VENTURA TAVERAS</t>
  </si>
  <si>
    <t>JOSE ALBERTO LUNA PENA</t>
  </si>
  <si>
    <t>TECNICO DE TELECOMUNICACIONES</t>
  </si>
  <si>
    <t xml:space="preserve">PAOLA INES NOVA MEDINA </t>
  </si>
  <si>
    <t>RICHARD ISRAEL REYES PACHECO</t>
  </si>
  <si>
    <t>CARLOS ISMAEL LIRANZO RODRIGUEZ</t>
  </si>
  <si>
    <t>MARLENE DECENA SALAS</t>
  </si>
  <si>
    <t>LUIS ALFREDO DE LA CRUZ ORTEGA</t>
  </si>
  <si>
    <t>ELIZABETH MICHELL VIDAL</t>
  </si>
  <si>
    <t>KELLY TACHIANA SUERO DE PÉREZ</t>
  </si>
  <si>
    <t xml:space="preserve">YSAURA CAROLINA SÁNCHEZ </t>
  </si>
  <si>
    <t>EMANUEL SANTANA GUZMÁN</t>
  </si>
  <si>
    <t>DEBORA AIMEE NAU RODRÍGUEZ</t>
  </si>
  <si>
    <t>ESTARLYN  PAOCO VARGAS MEJÍA</t>
  </si>
  <si>
    <t>YUVENNY STEFANY RAMÍREZ LACHAPELLE</t>
  </si>
  <si>
    <t>ELIANNY ELIZABETH LIRIANO CABRERA</t>
  </si>
  <si>
    <t>JOSÉ DAVID LORA JIMÉNEZ</t>
  </si>
  <si>
    <t>FRANK DERICK DE OLEO BETANCES</t>
  </si>
  <si>
    <t>JOSÉ LUIS ROMERO SÁNCHEZ</t>
  </si>
  <si>
    <t>FEDERICO RAFAEL MEDRANO VARGAS</t>
  </si>
  <si>
    <t>THELMARIE GARATE PÉREZ</t>
  </si>
  <si>
    <t>PAOLA MIGUELINA MARTÍNEZ</t>
  </si>
  <si>
    <t>MICHELLE NATALIE LUNA BORRELY</t>
  </si>
  <si>
    <t>DONALD LUGO DIAZ</t>
  </si>
  <si>
    <t>LISSETTE ANDREÍNA PACHECO FERNÁNDEZ</t>
  </si>
  <si>
    <t>LUIS DAVID MATOS LUNA</t>
  </si>
  <si>
    <t>ENMANUELLE ARIEL TORIBIO DE LOS SANTOS</t>
  </si>
  <si>
    <t>JOEL ALEXANDER JAIME BLANDINO</t>
  </si>
  <si>
    <t>KEVIN JIMÉNEZ LORENZO</t>
  </si>
  <si>
    <t>FRANCIFELLY ESTEBAN II BENCOSME FERREIRAS</t>
  </si>
  <si>
    <t>CAROLIN ALMONTE SILVERIO</t>
  </si>
  <si>
    <t>DELIGNE ALBERTO ASCENCIÓN VÁSQUEZ</t>
  </si>
  <si>
    <t>DEYBI MANUEL GUERRERO PÉREZ</t>
  </si>
  <si>
    <t>JUAN FRANCISCO DE LOS SANTOS DECENA</t>
  </si>
  <si>
    <t>MIGUEL ANGEL HERNÁNDEZ GARCÍA</t>
  </si>
  <si>
    <t>JORGE LUIS VILLAR GUERRERO</t>
  </si>
  <si>
    <t>ABEL DAVID TORRES LIZARDO</t>
  </si>
  <si>
    <t>ESTEPHANY LÓPEZ AMEZQUITA</t>
  </si>
  <si>
    <t>ALEJANDRO BASILIO SANTANA</t>
  </si>
  <si>
    <t>ELGA SÁNCHEZ HERNÁNDEZ</t>
  </si>
  <si>
    <t>ROSALIM ARBAJE SIDO</t>
  </si>
  <si>
    <t>ERKIN DARÍO DELGADO PÉREZ</t>
  </si>
  <si>
    <t>GERSIS DANIEL SIERRA ROSARIO</t>
  </si>
  <si>
    <t>LUIS ANDRÉS MATEO DÍAZ</t>
  </si>
  <si>
    <t>OSWALDO SANTIAGO MOLINA PÉREZ</t>
  </si>
  <si>
    <t>VIVIANA ESTHER BELTRÉ SEPÚLVEDA</t>
  </si>
  <si>
    <t>YURY PAOLA PINILLA VEGA</t>
  </si>
  <si>
    <t>CLARIBEL CASTRO DE PEGUERO</t>
  </si>
  <si>
    <t>GABRIELA SOSA DE PLACERES</t>
  </si>
  <si>
    <t>YANEL PEÑA CASTILLO</t>
  </si>
  <si>
    <t>ANALISTA RECURSOS HUMANOS</t>
  </si>
  <si>
    <t>ANALISTA DE PROYECTOS.</t>
  </si>
  <si>
    <t>LÍDER DE PROYECTOS.</t>
  </si>
  <si>
    <t>ANALISTA DE DESARROLLO INSTITUCIONAL</t>
  </si>
  <si>
    <t xml:space="preserve">ANALISTA DE DESARROLLO INSTITUCIONAL </t>
  </si>
  <si>
    <t>SOPORTE A USUARIOS</t>
  </si>
  <si>
    <t>MARLUAN ESPIRITUSANTO GUERRERO</t>
  </si>
  <si>
    <t>NOMBRE Y APELLIDO</t>
  </si>
  <si>
    <t>CATEGORIA SERVIDOR</t>
  </si>
  <si>
    <t>INGRESO BRUTO</t>
  </si>
  <si>
    <t>INGRESO NETO</t>
  </si>
  <si>
    <t>GENERO</t>
  </si>
  <si>
    <t>FEMENINO</t>
  </si>
  <si>
    <t>MASCULINO</t>
  </si>
  <si>
    <t>JOSÉ LUIS LÓPEZ GONZÁLEZ</t>
  </si>
  <si>
    <t>PABLO ANDRÉS GUERRERO REYES</t>
  </si>
  <si>
    <t>CARMEN JULIA MATA GERALDO</t>
  </si>
  <si>
    <t>TOMÁS ALEXANDER FAMILIA ARROYO</t>
  </si>
  <si>
    <t>YERSON SOTO MEJÍA</t>
  </si>
  <si>
    <t>JOEL ARIAS ALCÁNTARA</t>
  </si>
  <si>
    <t>ANDRYS LUIS PAYANO</t>
  </si>
  <si>
    <t>PEDRO SILVERIO MONEGRO</t>
  </si>
  <si>
    <t>IVÁN JOSÉ FIRESTONE URIBE</t>
  </si>
  <si>
    <t>KEVIN JOSÉ CABRAL POLANCO</t>
  </si>
  <si>
    <t>CARLA NATALIA FERNÁNDEZ HERRERA</t>
  </si>
  <si>
    <t>PERLA MARIE HERNÁNDEZ ROSA</t>
  </si>
  <si>
    <t>ROSDANY MARIELL MESA PERALTA</t>
  </si>
  <si>
    <t>ANALISTA DE COMPRAS</t>
  </si>
  <si>
    <t>SOPORTE DE MESA DE AYUDA</t>
  </si>
  <si>
    <t>ANALISTA DE SISTEMAS INFORMÁTICOS</t>
  </si>
  <si>
    <t>Oficina Gubernamental de Tecnologías de la Información y Comunicación</t>
  </si>
  <si>
    <t>GERICK ADONIS SILVERIO FIGUEROA</t>
  </si>
  <si>
    <t xml:space="preserve">EDISON JESUS PADILLA PAULINO </t>
  </si>
  <si>
    <t>YANIL MARGARITA JIMENEZ CARRASCO</t>
  </si>
  <si>
    <t>ENYER ANTONIO MERCEDES VILLEGA</t>
  </si>
  <si>
    <t>RAFAEL ANTONIO NUÑEZ DAGHER</t>
  </si>
  <si>
    <t>EDGAR JOHANDY MARTÍNEZ LORENZO</t>
  </si>
  <si>
    <t>JOSÉ ANTONIO ESTEVEZ LÓPEZ</t>
  </si>
  <si>
    <t>ELVYN ALEXANDER MARTÍNEZ CASTRO</t>
  </si>
  <si>
    <t>INGRID JOHANNA BERAS CHIRENO</t>
  </si>
  <si>
    <t>GISSEL OLGALINA CUEVAS FRIAS</t>
  </si>
  <si>
    <t>CHRISTIAN ALBERTO DE LA CRUZ FAMILIA</t>
  </si>
  <si>
    <t>JOSE EDUARDO ALVAREZ LEREBOURS</t>
  </si>
  <si>
    <t>YANET DANIELA BATISTA LIRIANO</t>
  </si>
  <si>
    <t>WEBMASTER</t>
  </si>
  <si>
    <t>DASHIEL ARISTY MONTOLIO</t>
  </si>
  <si>
    <t>DIRECCIÓN O DEPARTAMENTO</t>
  </si>
  <si>
    <t>ANALISTA DE NORMAS Y ESTÁNDARES</t>
  </si>
  <si>
    <t>DIRECCIÓN DE DATACENTER DEL ESTADO</t>
  </si>
  <si>
    <t xml:space="preserve">MONITOR DE MANTENIMIENTO </t>
  </si>
  <si>
    <t>SOPORTE A USUARIO</t>
  </si>
  <si>
    <t>CHRISTIAN FÉLIX GIL CASTILLO</t>
  </si>
  <si>
    <t>JOSE DELIO ARES GUZMÁN</t>
  </si>
  <si>
    <t>FREINER LEANDRO SENCIÓN RAMIREZ</t>
  </si>
  <si>
    <t>ENCARGADO/A DIVISIÓN DE GESTIÓN DE RIESGOS, CONTINUIDAD Y CIBERSEGURIDAD</t>
  </si>
  <si>
    <t>DIRECCIÓN GENERAL</t>
  </si>
  <si>
    <t>JOHANNA MERCEDES FERNÁNDEZ OGANDO</t>
  </si>
  <si>
    <t>DEPARTAMENTO DE RECURSOS HUMANOS</t>
  </si>
  <si>
    <t>DEPARTAMENTO DE SEGURIDAD Y MONITOREO TIC</t>
  </si>
  <si>
    <t>ENCARGADO/A DEPARTAMENTO DE SEGURIDAD Y MONITOREO TIC</t>
  </si>
  <si>
    <t>DIRECCIÓN ATENCIÓN CIUDADANA</t>
  </si>
  <si>
    <t>DIRECTOR/A DE ATENCIÓN CIUDADANA</t>
  </si>
  <si>
    <t>JAVIER GERMOSÉN BÁEZ</t>
  </si>
  <si>
    <t>ENCARGADO/A DIVISIÓN DE ADMINISTRACIÓN DE SERVICIOS Y PROYECTOS</t>
  </si>
  <si>
    <t>RAMÓN TOMÁS TAMARES KELLY</t>
  </si>
  <si>
    <t>SUPERVISOR/A CAP</t>
  </si>
  <si>
    <t>DIRECCIÓN DE COMUNICACIONES</t>
  </si>
  <si>
    <t>ENCARGADO/A DIVISIÓN DE COMUNICACIÓN INTERNA</t>
  </si>
  <si>
    <t>ENCARGADO/A DIVISIÓN DE OPERACIONES TIC</t>
  </si>
  <si>
    <t>DIRECCIÓN DE SERVICIOS DIGITALES INSTITUCIONALES</t>
  </si>
  <si>
    <t xml:space="preserve">FEDERICO EMILIO MONTERO LEBRÓN </t>
  </si>
  <si>
    <t>JHARLINE CEBALLOS BOU</t>
  </si>
  <si>
    <t>ENCARGADO/A DIVISIÓN DEL CAMBIO DE CULTURA DIGITAL</t>
  </si>
  <si>
    <t>ENCARGADO/A DEPARTAMENTO DE DESARROLLO INSTITUCIONAL</t>
  </si>
  <si>
    <t>ENCARGADO/A DEPARTAMENTO DE FORMULACIÓN, MONITOREO Y EVALUACIÓN DE PLANES, PROGRAMAS Y PROYECTOS</t>
  </si>
  <si>
    <t>DIRECCIÓN DE TRANSFORMACIÓN DIGITAL GUBERNAMENTAL</t>
  </si>
  <si>
    <t>ENCARGADO/A DEPARTAMENTO DE INNOVACIÓN DIGITAL</t>
  </si>
  <si>
    <t>ENCARGADO/A DEPARTAMENTO DE ESTUDIOS E INVESTIGACIÓN DE GOBIERNO DIGITAL</t>
  </si>
  <si>
    <t>ENCARGADO/A DEPARTAMENTO DE ASISTENCIA A USUARIOS INSTITUCIONALES</t>
  </si>
  <si>
    <t>ENCARGADO/A DEPARTAMENTO DE MANTENIMIENTO DE REDES</t>
  </si>
  <si>
    <t>ENCARGADO/A DIVISIÓN DE DISEÑO DE SERVICIOS DIGITALES</t>
  </si>
  <si>
    <t>CLAUDIA ANTONIA ÁLVAREZ GÓMEZ</t>
  </si>
  <si>
    <t>DEPARTAMENTO DE SERVICIO PRESENCIAL</t>
  </si>
  <si>
    <t>ENCARGADO/A DEPARTAMENTO DE PLATAFORMAS Y SERVICIOS</t>
  </si>
  <si>
    <t>DEPARTAMENTO DE TECNOLOGÍAS DE LA INFORMACIÓN Y COMUNICACIÓN</t>
  </si>
  <si>
    <t xml:space="preserve">LÍDER DE PROYECTOS </t>
  </si>
  <si>
    <t>DIRECCIÓN JURÍDICA</t>
  </si>
  <si>
    <t>ENCARGADO/A DEPARTAMENTO DE SERVICIOS GENERALES</t>
  </si>
  <si>
    <t>ENCARGADO/A DEPARTAMENTO DE CALIDAD EN LA GESTIÓN</t>
  </si>
  <si>
    <t>AUXILIAR ADMINISTRATIVO/A</t>
  </si>
  <si>
    <t>ABOGADO/A</t>
  </si>
  <si>
    <t>ENCARGADO/A DEPARTAMENTO DE COMPRAS Y CONTRATACIONES.</t>
  </si>
  <si>
    <t>DIRECCIÓN DE PLANIFICACIÓN Y DESARROLLO</t>
  </si>
  <si>
    <t>COORDINADOR/A DE PROYECTO MUNICIPIOS CONECTADOS</t>
  </si>
  <si>
    <t xml:space="preserve">ANDRÉ ALFONSO PICHARDO GOICO </t>
  </si>
  <si>
    <t>ASESOR/A</t>
  </si>
  <si>
    <t>ENCARGADO/A DEPARTAMENTO DE OPERACIONES Y MONITOREO</t>
  </si>
  <si>
    <t>DESARROLLADOR DE SISTEMAS</t>
  </si>
  <si>
    <t xml:space="preserve">COORDINADOR/A DE RELACIONES LABORALES </t>
  </si>
  <si>
    <t>ENCARGADO/A DEPARTAMENTO DE PROYECTOS TIC</t>
  </si>
  <si>
    <t>ENCARGADO/A DE OPERACIONES CAP</t>
  </si>
  <si>
    <t>DIRECTOR/A DE COMUNICACIONES</t>
  </si>
  <si>
    <t>COORDINADOR/A DE RELACIONES INFORMATIVAS</t>
  </si>
  <si>
    <t>DISEÑADOR/A GRÁFICO</t>
  </si>
  <si>
    <t>GUSTAVO RAMÓN TEJEDA CUEVAS</t>
  </si>
  <si>
    <t>DIRECTOR/A JURÍDICO</t>
  </si>
  <si>
    <t>DIRECCIÓN ADMINISTRATIVA Y FINANCIERA</t>
  </si>
  <si>
    <t>ENCARGADO/A DEPARTAMENTO DE SERVICIOS DE CONFIANZA DIGITAL</t>
  </si>
  <si>
    <t>REYNALDO ENRIQUE GARCIA JAQUEZ</t>
  </si>
  <si>
    <t>DIRECCIÓN DE RELACIONES INTERINSTITUCIONALES E INTERNACIONALES</t>
  </si>
  <si>
    <t>No.</t>
  </si>
  <si>
    <t>Nómina de Sueldos - Temporal</t>
  </si>
  <si>
    <t>CAROLINA SÁNCHEZ PERDOMO</t>
  </si>
  <si>
    <t>LOURDES D' OLEO D' OLEO</t>
  </si>
  <si>
    <t>DIRECTOR/A DE RELACIONES INTERINSTITUCIONALES E INTERNACIONALES</t>
  </si>
  <si>
    <t>WALTER CABRAL QUITERIO</t>
  </si>
  <si>
    <r>
      <t xml:space="preserve">Correspondiente al mes de octubre </t>
    </r>
    <r>
      <rPr>
        <b/>
        <u/>
        <sz val="14"/>
        <rFont val="Calibri"/>
        <family val="2"/>
        <scheme val="minor"/>
      </rPr>
      <t>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</si>
</sst>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RD$&quot;#,##0.00"/>
    <numFmt numFmtId="165" formatCode="[$-1540A]dd\-mmm\-yy;@"/>
    <numFmt numFmtId="166" formatCode="#,##0.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5"/>
      <name val="Arial"/>
      <family val="2"/>
    </font>
    <font>
      <i/>
      <sz val="14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color rgb="FFFF0000"/>
      <name val="Arial"/>
      <family val="2"/>
    </font>
    <font>
      <sz val="8"/>
      <name val="Calibri"/>
      <family val="2"/>
      <scheme val="minor"/>
    </font>
    <font>
      <b/>
      <sz val="18"/>
      <color rgb="FFFF0000"/>
      <name val="Arial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4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2">
    <xf numFmtId="0" fontId="0" fillId="0" borderId="0" xfId="0"/>
    <xf numFmtId="0" fontId="16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8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18" fillId="0" borderId="0" xfId="43"/>
    <xf numFmtId="0" fontId="24" fillId="0" borderId="0" xfId="43" applyFont="1" applyAlignment="1">
      <alignment vertical="center"/>
    </xf>
    <xf numFmtId="4" fontId="24" fillId="0" borderId="0" xfId="43" applyNumberFormat="1" applyFont="1" applyAlignment="1">
      <alignment vertical="center"/>
    </xf>
    <xf numFmtId="0" fontId="24" fillId="0" borderId="0" xfId="43" applyFont="1" applyAlignment="1">
      <alignment horizontal="center" vertical="center"/>
    </xf>
    <xf numFmtId="0" fontId="26" fillId="0" borderId="0" xfId="0" applyFont="1"/>
    <xf numFmtId="0" fontId="25" fillId="0" borderId="0" xfId="43" applyFont="1" applyAlignment="1">
      <alignment vertical="center" wrapText="1"/>
    </xf>
    <xf numFmtId="4" fontId="25" fillId="0" borderId="0" xfId="43" applyNumberFormat="1" applyFont="1" applyAlignment="1">
      <alignment horizontal="right" vertical="center"/>
    </xf>
    <xf numFmtId="0" fontId="28" fillId="0" borderId="0" xfId="43" applyFont="1" applyAlignment="1">
      <alignment vertical="center" wrapText="1"/>
    </xf>
    <xf numFmtId="0" fontId="27" fillId="0" borderId="0" xfId="0" applyFont="1" applyAlignment="1">
      <alignment horizontal="center"/>
    </xf>
    <xf numFmtId="0" fontId="0" fillId="33" borderId="0" xfId="0" applyFill="1" applyAlignment="1">
      <alignment vertical="center"/>
    </xf>
    <xf numFmtId="0" fontId="20" fillId="33" borderId="0" xfId="0" applyFont="1" applyFill="1" applyAlignment="1">
      <alignment vertical="center"/>
    </xf>
    <xf numFmtId="0" fontId="0" fillId="33" borderId="0" xfId="0" applyFill="1"/>
    <xf numFmtId="4" fontId="25" fillId="33" borderId="0" xfId="43" applyNumberFormat="1" applyFont="1" applyFill="1" applyAlignment="1">
      <alignment horizontal="right" vertical="center"/>
    </xf>
    <xf numFmtId="0" fontId="26" fillId="33" borderId="0" xfId="0" applyFont="1" applyFill="1"/>
    <xf numFmtId="0" fontId="18" fillId="33" borderId="0" xfId="43" applyFill="1"/>
    <xf numFmtId="0" fontId="30" fillId="0" borderId="0" xfId="43" applyFont="1" applyAlignment="1">
      <alignment vertical="center" wrapText="1"/>
    </xf>
    <xf numFmtId="4" fontId="26" fillId="0" borderId="0" xfId="0" applyNumberFormat="1" applyFont="1"/>
    <xf numFmtId="4" fontId="26" fillId="33" borderId="0" xfId="0" applyNumberFormat="1" applyFont="1" applyFill="1"/>
    <xf numFmtId="0" fontId="16" fillId="0" borderId="0" xfId="0" applyFont="1" applyAlignment="1">
      <alignment vertical="center"/>
    </xf>
    <xf numFmtId="0" fontId="16" fillId="0" borderId="0" xfId="0" applyFont="1"/>
    <xf numFmtId="0" fontId="27" fillId="0" borderId="0" xfId="0" applyFont="1"/>
    <xf numFmtId="0" fontId="25" fillId="0" borderId="0" xfId="43" applyFont="1" applyAlignment="1">
      <alignment vertical="center"/>
    </xf>
    <xf numFmtId="0" fontId="19" fillId="0" borderId="0" xfId="43" applyFont="1"/>
    <xf numFmtId="43" fontId="27" fillId="0" borderId="0" xfId="46" applyFont="1"/>
    <xf numFmtId="166" fontId="26" fillId="0" borderId="0" xfId="0" applyNumberFormat="1" applyFont="1"/>
    <xf numFmtId="44" fontId="27" fillId="0" borderId="0" xfId="47" applyFont="1"/>
    <xf numFmtId="44" fontId="27" fillId="0" borderId="0" xfId="0" applyNumberFormat="1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8" fillId="0" borderId="0" xfId="43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18" fillId="0" borderId="0" xfId="43" applyAlignment="1">
      <alignment horizontal="center"/>
    </xf>
    <xf numFmtId="0" fontId="31" fillId="0" borderId="0" xfId="0" applyFont="1" applyAlignment="1">
      <alignment horizontal="left"/>
    </xf>
    <xf numFmtId="0" fontId="24" fillId="0" borderId="0" xfId="43" applyFont="1" applyAlignment="1">
      <alignment horizontal="left" vertical="center"/>
    </xf>
    <xf numFmtId="0" fontId="26" fillId="0" borderId="0" xfId="0" applyFont="1" applyAlignment="1">
      <alignment horizontal="left"/>
    </xf>
    <xf numFmtId="0" fontId="20" fillId="0" borderId="0" xfId="0" applyFont="1" applyAlignment="1">
      <alignment horizontal="center" vertical="center"/>
    </xf>
    <xf numFmtId="0" fontId="26" fillId="0" borderId="0" xfId="43" applyFont="1" applyFill="1"/>
    <xf numFmtId="0" fontId="26" fillId="0" borderId="0" xfId="0" applyFont="1" applyFill="1" applyAlignment="1">
      <alignment vertical="center"/>
    </xf>
    <xf numFmtId="0" fontId="13" fillId="34" borderId="10" xfId="0" applyFont="1" applyFill="1" applyBorder="1" applyAlignment="1">
      <alignment horizontal="center" vertical="center"/>
    </xf>
    <xf numFmtId="0" fontId="13" fillId="34" borderId="10" xfId="0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10" xfId="0" applyFont="1" applyFill="1" applyBorder="1" applyAlignment="1">
      <alignment vertical="center" wrapText="1"/>
    </xf>
    <xf numFmtId="0" fontId="0" fillId="0" borderId="10" xfId="0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horizontal="center" vertical="center" wrapText="1"/>
    </xf>
    <xf numFmtId="165" fontId="26" fillId="0" borderId="10" xfId="0" applyNumberFormat="1" applyFont="1" applyFill="1" applyBorder="1" applyAlignment="1">
      <alignment horizontal="center" vertical="center"/>
    </xf>
    <xf numFmtId="164" fontId="26" fillId="0" borderId="10" xfId="43" applyNumberFormat="1" applyFont="1" applyFill="1" applyBorder="1" applyAlignment="1">
      <alignment horizontal="left" vertical="center"/>
    </xf>
    <xf numFmtId="15" fontId="26" fillId="0" borderId="10" xfId="0" applyNumberFormat="1" applyFont="1" applyFill="1" applyBorder="1" applyAlignment="1">
      <alignment horizontal="center" vertical="center"/>
    </xf>
    <xf numFmtId="164" fontId="26" fillId="0" borderId="10" xfId="0" applyNumberFormat="1" applyFont="1" applyFill="1" applyBorder="1" applyAlignment="1">
      <alignment horizontal="left" vertical="center"/>
    </xf>
    <xf numFmtId="164" fontId="26" fillId="0" borderId="11" xfId="0" applyNumberFormat="1" applyFont="1" applyFill="1" applyBorder="1" applyAlignment="1">
      <alignment horizontal="left" vertical="center"/>
    </xf>
    <xf numFmtId="0" fontId="26" fillId="0" borderId="10" xfId="0" applyFont="1" applyFill="1" applyBorder="1" applyAlignment="1">
      <alignment vertical="center"/>
    </xf>
    <xf numFmtId="15" fontId="26" fillId="0" borderId="10" xfId="43" applyNumberFormat="1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left" vertical="center" wrapText="1"/>
    </xf>
    <xf numFmtId="15" fontId="26" fillId="0" borderId="11" xfId="0" applyNumberFormat="1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vertical="center" wrapText="1"/>
    </xf>
    <xf numFmtId="0" fontId="26" fillId="0" borderId="0" xfId="0" applyFont="1" applyFill="1" applyBorder="1" applyAlignment="1">
      <alignment vertical="center"/>
    </xf>
    <xf numFmtId="164" fontId="27" fillId="0" borderId="11" xfId="43" applyNumberFormat="1" applyFont="1" applyFill="1" applyBorder="1" applyAlignment="1">
      <alignment horizontal="center" vertical="center"/>
    </xf>
    <xf numFmtId="0" fontId="26" fillId="0" borderId="10" xfId="43" applyFont="1" applyFill="1" applyBorder="1" applyAlignment="1">
      <alignment horizontal="center" vertical="center"/>
    </xf>
    <xf numFmtId="0" fontId="26" fillId="0" borderId="10" xfId="43" applyFont="1" applyFill="1" applyBorder="1" applyAlignment="1">
      <alignment vertical="center"/>
    </xf>
    <xf numFmtId="164" fontId="26" fillId="0" borderId="11" xfId="43" applyNumberFormat="1" applyFont="1" applyFill="1" applyBorder="1" applyAlignment="1">
      <alignment horizontal="left" vertical="center"/>
    </xf>
    <xf numFmtId="164" fontId="0" fillId="0" borderId="11" xfId="0" applyNumberFormat="1" applyFont="1" applyFill="1" applyBorder="1" applyAlignment="1">
      <alignment horizontal="left" vertical="center"/>
    </xf>
    <xf numFmtId="0" fontId="27" fillId="0" borderId="12" xfId="43" applyFont="1" applyFill="1" applyBorder="1" applyAlignment="1">
      <alignment horizontal="right" vertical="center" wrapText="1"/>
    </xf>
    <xf numFmtId="0" fontId="27" fillId="0" borderId="13" xfId="43" applyFont="1" applyFill="1" applyBorder="1" applyAlignment="1">
      <alignment horizontal="right" vertical="center" wrapText="1"/>
    </xf>
    <xf numFmtId="0" fontId="27" fillId="0" borderId="14" xfId="43" applyFont="1" applyFill="1" applyBorder="1" applyAlignment="1">
      <alignment horizontal="right" vertical="center" wrapText="1"/>
    </xf>
    <xf numFmtId="0" fontId="32" fillId="0" borderId="0" xfId="0" applyFont="1" applyAlignment="1">
      <alignment horizontal="center" vertical="center"/>
    </xf>
  </cellXfs>
  <cellStyles count="48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42" xr:uid="{00000000-0005-0000-0000-000016000000}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6" builtinId="3"/>
    <cellStyle name="Millares 2" xfId="44" xr:uid="{00000000-0005-0000-0000-000021000000}"/>
    <cellStyle name="Moneda" xfId="47" builtinId="4"/>
    <cellStyle name="Neutral" xfId="8" builtinId="28" customBuiltin="1"/>
    <cellStyle name="Normal" xfId="0" builtinId="0"/>
    <cellStyle name="Normal 2" xfId="43" xr:uid="{00000000-0005-0000-0000-000024000000}"/>
    <cellStyle name="Notas" xfId="15" builtinId="10" customBuiltin="1"/>
    <cellStyle name="Porcentual 2" xfId="45" xr:uid="{00000000-0005-0000-0000-000026000000}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859634</xdr:colOff>
      <xdr:row>170</xdr:row>
      <xdr:rowOff>59532</xdr:rowOff>
    </xdr:from>
    <xdr:to>
      <xdr:col>5</xdr:col>
      <xdr:colOff>568332</xdr:colOff>
      <xdr:row>178</xdr:row>
      <xdr:rowOff>40480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8322" y="69818251"/>
          <a:ext cx="1518897" cy="150494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95250</xdr:colOff>
      <xdr:row>0</xdr:row>
      <xdr:rowOff>23813</xdr:rowOff>
    </xdr:from>
    <xdr:to>
      <xdr:col>1</xdr:col>
      <xdr:colOff>2260294</xdr:colOff>
      <xdr:row>3</xdr:row>
      <xdr:rowOff>273844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DD6DB21E-477D-4E85-A843-E08B32E506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0" y="23813"/>
          <a:ext cx="2165044" cy="940594"/>
        </a:xfrm>
        <a:prstGeom prst="rect">
          <a:avLst/>
        </a:prstGeom>
      </xdr:spPr>
    </xdr:pic>
    <xdr:clientData/>
  </xdr:twoCellAnchor>
  <xdr:twoCellAnchor editAs="oneCell">
    <xdr:from>
      <xdr:col>3</xdr:col>
      <xdr:colOff>2748798</xdr:colOff>
      <xdr:row>1</xdr:row>
      <xdr:rowOff>9870</xdr:rowOff>
    </xdr:from>
    <xdr:to>
      <xdr:col>5</xdr:col>
      <xdr:colOff>480784</xdr:colOff>
      <xdr:row>4</xdr:row>
      <xdr:rowOff>222250</xdr:rowOff>
    </xdr:to>
    <xdr:pic>
      <xdr:nvPicPr>
        <xdr:cNvPr id="5" name="image3.png">
          <a:extLst>
            <a:ext uri="{FF2B5EF4-FFF2-40B4-BE49-F238E27FC236}">
              <a16:creationId xmlns:a16="http://schemas.microsoft.com/office/drawing/2014/main" id="{E7556B09-E1AD-494B-BE13-E962D241292F}"/>
            </a:ext>
          </a:extLst>
        </xdr:cNvPr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10151084" y="200370"/>
          <a:ext cx="2412843" cy="1001594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81"/>
  <sheetViews>
    <sheetView showGridLines="0" tabSelected="1" topLeftCell="D1" zoomScale="106" zoomScaleNormal="106" workbookViewId="0">
      <selection activeCell="I152" sqref="I152"/>
    </sheetView>
  </sheetViews>
  <sheetFormatPr baseColWidth="10" defaultColWidth="11.42578125" defaultRowHeight="12.75" x14ac:dyDescent="0.2"/>
  <cols>
    <col min="1" max="1" width="5.140625" style="8" customWidth="1"/>
    <col min="2" max="2" width="44.28515625" style="8" customWidth="1"/>
    <col min="3" max="3" width="61.7109375" style="8" customWidth="1"/>
    <col min="4" max="4" width="43.140625" style="8" customWidth="1"/>
    <col min="5" max="5" width="27.140625" style="8" customWidth="1"/>
    <col min="6" max="6" width="15.140625" style="8" customWidth="1"/>
    <col min="7" max="7" width="13.7109375" style="39" customWidth="1"/>
    <col min="8" max="8" width="13.28515625" style="39" customWidth="1"/>
    <col min="9" max="9" width="23.7109375" style="8" customWidth="1"/>
    <col min="10" max="10" width="23.85546875" style="30" customWidth="1"/>
    <col min="11" max="11" width="19.5703125" style="8" customWidth="1"/>
    <col min="12" max="12" width="19.28515625" style="22" customWidth="1"/>
    <col min="13" max="13" width="21" style="8" customWidth="1"/>
    <col min="14" max="14" width="22.85546875" style="8" customWidth="1"/>
    <col min="15" max="16384" width="11.42578125" style="8"/>
  </cols>
  <sheetData>
    <row r="1" spans="1:23" s="2" customFormat="1" ht="15" x14ac:dyDescent="0.25">
      <c r="F1" s="3"/>
      <c r="G1" s="35"/>
      <c r="H1" s="35"/>
      <c r="J1" s="26"/>
      <c r="L1" s="17"/>
      <c r="O1" s="3"/>
      <c r="Q1" s="3"/>
      <c r="S1" s="3"/>
      <c r="U1" s="3"/>
    </row>
    <row r="2" spans="1:23" s="2" customFormat="1" ht="24.75" customHeight="1" x14ac:dyDescent="0.25">
      <c r="F2" s="3"/>
      <c r="G2" s="35"/>
      <c r="H2" s="35"/>
      <c r="J2" s="26"/>
      <c r="L2" s="18"/>
      <c r="M2" s="4"/>
      <c r="N2" s="5"/>
      <c r="O2" s="3"/>
      <c r="Q2" s="3"/>
      <c r="S2" s="3"/>
      <c r="U2" s="3"/>
    </row>
    <row r="3" spans="1:23" s="2" customFormat="1" ht="15" x14ac:dyDescent="0.25">
      <c r="F3" s="3"/>
      <c r="G3" s="35"/>
      <c r="H3" s="35"/>
      <c r="J3" s="26"/>
      <c r="L3" s="17"/>
      <c r="O3" s="3"/>
      <c r="Q3" s="3"/>
      <c r="S3" s="3"/>
      <c r="U3" s="3"/>
    </row>
    <row r="4" spans="1:23" s="2" customFormat="1" ht="22.5" customHeight="1" x14ac:dyDescent="0.25">
      <c r="F4" s="3"/>
      <c r="G4" s="35"/>
      <c r="H4" s="35"/>
      <c r="J4" s="26"/>
      <c r="L4" s="17"/>
      <c r="O4" s="3"/>
      <c r="Q4" s="3"/>
      <c r="S4" s="3"/>
      <c r="U4" s="3"/>
    </row>
    <row r="5" spans="1:23" s="2" customFormat="1" ht="19.5" x14ac:dyDescent="0.25">
      <c r="B5" s="43"/>
      <c r="C5" s="43"/>
      <c r="D5" s="43"/>
      <c r="E5" s="43"/>
      <c r="F5" s="6"/>
      <c r="G5" s="43"/>
      <c r="H5" s="43"/>
      <c r="I5" s="43"/>
      <c r="J5" s="43"/>
      <c r="K5" s="43"/>
      <c r="L5" s="43"/>
      <c r="M5" s="43"/>
      <c r="N5" s="43"/>
      <c r="O5" s="6"/>
      <c r="P5" s="6"/>
      <c r="Q5" s="6"/>
      <c r="R5" s="6"/>
      <c r="S5" s="6"/>
      <c r="T5" s="6"/>
      <c r="U5" s="6"/>
      <c r="V5" s="6"/>
      <c r="W5" s="6"/>
    </row>
    <row r="6" spans="1:23" s="2" customFormat="1" ht="18.75" x14ac:dyDescent="0.25">
      <c r="A6" s="71" t="s">
        <v>163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"/>
      <c r="P6" s="7"/>
      <c r="Q6" s="7"/>
      <c r="R6" s="7"/>
      <c r="S6" s="7"/>
      <c r="T6" s="7"/>
      <c r="U6" s="7"/>
      <c r="V6" s="7"/>
      <c r="W6" s="7"/>
    </row>
    <row r="7" spans="1:23" s="2" customFormat="1" ht="18.75" customHeight="1" x14ac:dyDescent="0.25">
      <c r="A7" s="71" t="s">
        <v>244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4"/>
      <c r="P7" s="4"/>
      <c r="Q7" s="4"/>
      <c r="R7" s="4"/>
      <c r="S7" s="4"/>
      <c r="T7" s="4"/>
      <c r="U7" s="4"/>
      <c r="V7" s="4"/>
      <c r="W7" s="4"/>
    </row>
    <row r="8" spans="1:23" s="2" customFormat="1" ht="18.75" customHeight="1" x14ac:dyDescent="0.25">
      <c r="A8" s="71" t="s">
        <v>249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4"/>
      <c r="P8" s="4"/>
      <c r="Q8" s="4"/>
      <c r="R8" s="4"/>
      <c r="S8" s="4"/>
      <c r="T8" s="4"/>
      <c r="U8" s="4"/>
      <c r="V8" s="4"/>
      <c r="W8" s="4"/>
    </row>
    <row r="9" spans="1:23" customFormat="1" ht="16.5" customHeight="1" x14ac:dyDescent="0.25">
      <c r="G9" s="36"/>
      <c r="H9" s="36"/>
      <c r="J9" s="27"/>
      <c r="L9" s="19"/>
    </row>
    <row r="10" spans="1:23" s="48" customFormat="1" ht="30" x14ac:dyDescent="0.25">
      <c r="A10" s="46" t="s">
        <v>243</v>
      </c>
      <c r="B10" s="46" t="s">
        <v>140</v>
      </c>
      <c r="C10" s="46" t="s">
        <v>179</v>
      </c>
      <c r="D10" s="46" t="s">
        <v>3</v>
      </c>
      <c r="E10" s="47" t="s">
        <v>141</v>
      </c>
      <c r="F10" s="46" t="s">
        <v>144</v>
      </c>
      <c r="G10" s="47" t="s">
        <v>11</v>
      </c>
      <c r="H10" s="47" t="s">
        <v>13</v>
      </c>
      <c r="I10" s="47" t="s">
        <v>142</v>
      </c>
      <c r="J10" s="46" t="s">
        <v>1</v>
      </c>
      <c r="K10" s="46" t="s">
        <v>0</v>
      </c>
      <c r="L10" s="46" t="s">
        <v>2</v>
      </c>
      <c r="M10" s="46" t="s">
        <v>4</v>
      </c>
      <c r="N10" s="47" t="s">
        <v>143</v>
      </c>
    </row>
    <row r="11" spans="1:23" s="45" customFormat="1" ht="35.1" customHeight="1" x14ac:dyDescent="0.25">
      <c r="A11" s="64">
        <v>1</v>
      </c>
      <c r="B11" s="49" t="s">
        <v>185</v>
      </c>
      <c r="C11" s="50" t="s">
        <v>188</v>
      </c>
      <c r="D11" s="50" t="s">
        <v>228</v>
      </c>
      <c r="E11" s="51" t="s">
        <v>20</v>
      </c>
      <c r="F11" s="57" t="s">
        <v>146</v>
      </c>
      <c r="G11" s="52">
        <v>44409</v>
      </c>
      <c r="H11" s="52">
        <v>44593</v>
      </c>
      <c r="I11" s="55">
        <v>190000</v>
      </c>
      <c r="J11" s="53">
        <v>33534.019999999997</v>
      </c>
      <c r="K11" s="53">
        <f t="shared" ref="K11:K29" si="0">+I11*2.87%</f>
        <v>5453</v>
      </c>
      <c r="L11" s="56">
        <v>4742.3999999999996</v>
      </c>
      <c r="M11" s="53">
        <f t="shared" ref="M11:M29" si="1">SUM(J11:L11)</f>
        <v>43729.42</v>
      </c>
      <c r="N11" s="53">
        <f t="shared" ref="N11:N29" si="2">I11-M11</f>
        <v>146270.58000000002</v>
      </c>
    </row>
    <row r="12" spans="1:23" s="45" customFormat="1" ht="35.1" customHeight="1" x14ac:dyDescent="0.25">
      <c r="A12" s="64">
        <v>2</v>
      </c>
      <c r="B12" s="49" t="s">
        <v>60</v>
      </c>
      <c r="C12" s="50" t="s">
        <v>208</v>
      </c>
      <c r="D12" s="50" t="s">
        <v>209</v>
      </c>
      <c r="E12" s="51" t="s">
        <v>20</v>
      </c>
      <c r="F12" s="57" t="s">
        <v>145</v>
      </c>
      <c r="G12" s="58">
        <v>44501</v>
      </c>
      <c r="H12" s="58">
        <v>44682</v>
      </c>
      <c r="I12" s="55">
        <v>120000</v>
      </c>
      <c r="J12" s="53">
        <v>16809.87</v>
      </c>
      <c r="K12" s="53">
        <f t="shared" si="0"/>
        <v>3444</v>
      </c>
      <c r="L12" s="56">
        <v>3648</v>
      </c>
      <c r="M12" s="53">
        <f t="shared" si="1"/>
        <v>23901.87</v>
      </c>
      <c r="N12" s="53">
        <f t="shared" si="2"/>
        <v>96098.13</v>
      </c>
    </row>
    <row r="13" spans="1:23" s="45" customFormat="1" ht="35.1" customHeight="1" x14ac:dyDescent="0.25">
      <c r="A13" s="64">
        <v>3</v>
      </c>
      <c r="B13" s="49" t="s">
        <v>69</v>
      </c>
      <c r="C13" s="50" t="s">
        <v>208</v>
      </c>
      <c r="D13" s="50" t="s">
        <v>213</v>
      </c>
      <c r="E13" s="51" t="s">
        <v>20</v>
      </c>
      <c r="F13" s="57" t="s">
        <v>145</v>
      </c>
      <c r="G13" s="58">
        <v>44501</v>
      </c>
      <c r="H13" s="58">
        <v>44682</v>
      </c>
      <c r="I13" s="56">
        <v>70000</v>
      </c>
      <c r="J13" s="53">
        <v>5368.48</v>
      </c>
      <c r="K13" s="53">
        <f t="shared" si="0"/>
        <v>2009</v>
      </c>
      <c r="L13" s="56">
        <f>+I13*3.04%</f>
        <v>2128</v>
      </c>
      <c r="M13" s="53">
        <f t="shared" si="1"/>
        <v>9505.48</v>
      </c>
      <c r="N13" s="53">
        <f t="shared" si="2"/>
        <v>60494.520000000004</v>
      </c>
    </row>
    <row r="14" spans="1:23" s="45" customFormat="1" ht="35.1" customHeight="1" x14ac:dyDescent="0.25">
      <c r="A14" s="64">
        <v>4</v>
      </c>
      <c r="B14" s="49" t="s">
        <v>46</v>
      </c>
      <c r="C14" s="50" t="s">
        <v>208</v>
      </c>
      <c r="D14" s="50" t="s">
        <v>205</v>
      </c>
      <c r="E14" s="51" t="s">
        <v>20</v>
      </c>
      <c r="F14" s="57" t="s">
        <v>145</v>
      </c>
      <c r="G14" s="54">
        <v>44470</v>
      </c>
      <c r="H14" s="54">
        <v>44652</v>
      </c>
      <c r="I14" s="55">
        <v>70000</v>
      </c>
      <c r="J14" s="53">
        <v>5368.48</v>
      </c>
      <c r="K14" s="53">
        <f t="shared" si="0"/>
        <v>2009</v>
      </c>
      <c r="L14" s="56">
        <v>2128</v>
      </c>
      <c r="M14" s="53">
        <f t="shared" si="1"/>
        <v>9505.48</v>
      </c>
      <c r="N14" s="53">
        <f t="shared" si="2"/>
        <v>60494.520000000004</v>
      </c>
    </row>
    <row r="15" spans="1:23" s="45" customFormat="1" ht="35.1" customHeight="1" x14ac:dyDescent="0.25">
      <c r="A15" s="64">
        <v>5</v>
      </c>
      <c r="B15" s="49" t="s">
        <v>106</v>
      </c>
      <c r="C15" s="50" t="s">
        <v>208</v>
      </c>
      <c r="D15" s="50" t="s">
        <v>135</v>
      </c>
      <c r="E15" s="51" t="s">
        <v>20</v>
      </c>
      <c r="F15" s="57" t="s">
        <v>146</v>
      </c>
      <c r="G15" s="58">
        <v>44378</v>
      </c>
      <c r="H15" s="58">
        <v>44593</v>
      </c>
      <c r="I15" s="56">
        <v>90000</v>
      </c>
      <c r="J15" s="53">
        <v>9753.1200000000008</v>
      </c>
      <c r="K15" s="53">
        <f t="shared" si="0"/>
        <v>2583</v>
      </c>
      <c r="L15" s="56">
        <f t="shared" ref="L15:L21" si="3">+I15*3.04%</f>
        <v>2736</v>
      </c>
      <c r="M15" s="53">
        <f t="shared" si="1"/>
        <v>15072.12</v>
      </c>
      <c r="N15" s="53">
        <f t="shared" si="2"/>
        <v>74927.88</v>
      </c>
    </row>
    <row r="16" spans="1:23" s="45" customFormat="1" ht="35.1" customHeight="1" x14ac:dyDescent="0.25">
      <c r="A16" s="64">
        <v>6</v>
      </c>
      <c r="B16" s="49" t="s">
        <v>108</v>
      </c>
      <c r="C16" s="50" t="s">
        <v>208</v>
      </c>
      <c r="D16" s="50" t="s">
        <v>135</v>
      </c>
      <c r="E16" s="51" t="s">
        <v>20</v>
      </c>
      <c r="F16" s="57" t="s">
        <v>146</v>
      </c>
      <c r="G16" s="58">
        <v>44378</v>
      </c>
      <c r="H16" s="58">
        <v>44593</v>
      </c>
      <c r="I16" s="56">
        <v>130000</v>
      </c>
      <c r="J16" s="53">
        <v>19162.12</v>
      </c>
      <c r="K16" s="53">
        <f t="shared" si="0"/>
        <v>3731</v>
      </c>
      <c r="L16" s="56">
        <f t="shared" si="3"/>
        <v>3952</v>
      </c>
      <c r="M16" s="53">
        <f t="shared" si="1"/>
        <v>26845.119999999999</v>
      </c>
      <c r="N16" s="53">
        <f t="shared" si="2"/>
        <v>103154.88</v>
      </c>
    </row>
    <row r="17" spans="1:14" s="45" customFormat="1" ht="35.1" customHeight="1" x14ac:dyDescent="0.25">
      <c r="A17" s="64">
        <v>7</v>
      </c>
      <c r="B17" s="49" t="s">
        <v>109</v>
      </c>
      <c r="C17" s="50" t="s">
        <v>208</v>
      </c>
      <c r="D17" s="50" t="s">
        <v>135</v>
      </c>
      <c r="E17" s="51" t="s">
        <v>20</v>
      </c>
      <c r="F17" s="57" t="s">
        <v>146</v>
      </c>
      <c r="G17" s="58">
        <v>44378</v>
      </c>
      <c r="H17" s="58">
        <v>44593</v>
      </c>
      <c r="I17" s="56">
        <v>130000</v>
      </c>
      <c r="J17" s="53">
        <v>19162.12</v>
      </c>
      <c r="K17" s="53">
        <f t="shared" si="0"/>
        <v>3731</v>
      </c>
      <c r="L17" s="56">
        <f t="shared" si="3"/>
        <v>3952</v>
      </c>
      <c r="M17" s="53">
        <f t="shared" si="1"/>
        <v>26845.119999999999</v>
      </c>
      <c r="N17" s="53">
        <f t="shared" si="2"/>
        <v>103154.88</v>
      </c>
    </row>
    <row r="18" spans="1:14" s="45" customFormat="1" ht="35.1" customHeight="1" x14ac:dyDescent="0.25">
      <c r="A18" s="64">
        <v>8</v>
      </c>
      <c r="B18" s="49" t="s">
        <v>110</v>
      </c>
      <c r="C18" s="50" t="s">
        <v>208</v>
      </c>
      <c r="D18" s="50" t="s">
        <v>135</v>
      </c>
      <c r="E18" s="51" t="s">
        <v>20</v>
      </c>
      <c r="F18" s="57" t="s">
        <v>146</v>
      </c>
      <c r="G18" s="58">
        <v>44378</v>
      </c>
      <c r="H18" s="58">
        <v>44593</v>
      </c>
      <c r="I18" s="56">
        <v>110000</v>
      </c>
      <c r="J18" s="55">
        <v>14457.62</v>
      </c>
      <c r="K18" s="53">
        <f t="shared" si="0"/>
        <v>3157</v>
      </c>
      <c r="L18" s="56">
        <f t="shared" si="3"/>
        <v>3344</v>
      </c>
      <c r="M18" s="53">
        <f t="shared" si="1"/>
        <v>20958.620000000003</v>
      </c>
      <c r="N18" s="53">
        <f t="shared" si="2"/>
        <v>89041.38</v>
      </c>
    </row>
    <row r="19" spans="1:14" s="45" customFormat="1" ht="35.1" customHeight="1" x14ac:dyDescent="0.25">
      <c r="A19" s="64">
        <v>9</v>
      </c>
      <c r="B19" s="49" t="s">
        <v>139</v>
      </c>
      <c r="C19" s="50" t="s">
        <v>208</v>
      </c>
      <c r="D19" s="50" t="s">
        <v>61</v>
      </c>
      <c r="E19" s="51" t="s">
        <v>20</v>
      </c>
      <c r="F19" s="57" t="s">
        <v>146</v>
      </c>
      <c r="G19" s="58">
        <v>44378</v>
      </c>
      <c r="H19" s="58">
        <v>44562</v>
      </c>
      <c r="I19" s="56">
        <v>110000</v>
      </c>
      <c r="J19" s="53">
        <v>14457.62</v>
      </c>
      <c r="K19" s="53">
        <f t="shared" si="0"/>
        <v>3157</v>
      </c>
      <c r="L19" s="56">
        <f t="shared" si="3"/>
        <v>3344</v>
      </c>
      <c r="M19" s="53">
        <f t="shared" si="1"/>
        <v>20958.620000000003</v>
      </c>
      <c r="N19" s="53">
        <f t="shared" si="2"/>
        <v>89041.38</v>
      </c>
    </row>
    <row r="20" spans="1:14" s="45" customFormat="1" ht="35.1" customHeight="1" x14ac:dyDescent="0.25">
      <c r="A20" s="64">
        <v>10</v>
      </c>
      <c r="B20" s="49" t="s">
        <v>147</v>
      </c>
      <c r="C20" s="50" t="s">
        <v>208</v>
      </c>
      <c r="D20" s="50" t="s">
        <v>61</v>
      </c>
      <c r="E20" s="51" t="s">
        <v>20</v>
      </c>
      <c r="F20" s="57" t="s">
        <v>146</v>
      </c>
      <c r="G20" s="58">
        <v>44397</v>
      </c>
      <c r="H20" s="58">
        <v>44581</v>
      </c>
      <c r="I20" s="56">
        <v>110000</v>
      </c>
      <c r="J20" s="53">
        <v>14457.62</v>
      </c>
      <c r="K20" s="53">
        <f t="shared" si="0"/>
        <v>3157</v>
      </c>
      <c r="L20" s="56">
        <f t="shared" si="3"/>
        <v>3344</v>
      </c>
      <c r="M20" s="53">
        <f t="shared" si="1"/>
        <v>20958.620000000003</v>
      </c>
      <c r="N20" s="53">
        <f t="shared" si="2"/>
        <v>89041.38</v>
      </c>
    </row>
    <row r="21" spans="1:14" s="45" customFormat="1" ht="35.1" customHeight="1" x14ac:dyDescent="0.25">
      <c r="A21" s="64">
        <v>11</v>
      </c>
      <c r="B21" s="49" t="s">
        <v>72</v>
      </c>
      <c r="C21" s="50" t="s">
        <v>208</v>
      </c>
      <c r="D21" s="50" t="s">
        <v>50</v>
      </c>
      <c r="E21" s="51" t="s">
        <v>20</v>
      </c>
      <c r="F21" s="57" t="s">
        <v>146</v>
      </c>
      <c r="G21" s="58">
        <v>44501</v>
      </c>
      <c r="H21" s="58">
        <v>44682</v>
      </c>
      <c r="I21" s="56">
        <v>40000</v>
      </c>
      <c r="J21" s="53">
        <v>442.65</v>
      </c>
      <c r="K21" s="53">
        <f t="shared" si="0"/>
        <v>1148</v>
      </c>
      <c r="L21" s="56">
        <f t="shared" si="3"/>
        <v>1216</v>
      </c>
      <c r="M21" s="53">
        <f t="shared" si="1"/>
        <v>2806.65</v>
      </c>
      <c r="N21" s="53">
        <f t="shared" si="2"/>
        <v>37193.35</v>
      </c>
    </row>
    <row r="22" spans="1:14" s="45" customFormat="1" ht="35.1" customHeight="1" x14ac:dyDescent="0.25">
      <c r="A22" s="64">
        <v>12</v>
      </c>
      <c r="B22" s="49" t="s">
        <v>59</v>
      </c>
      <c r="C22" s="50" t="s">
        <v>208</v>
      </c>
      <c r="D22" s="50" t="s">
        <v>50</v>
      </c>
      <c r="E22" s="51" t="s">
        <v>20</v>
      </c>
      <c r="F22" s="57" t="s">
        <v>146</v>
      </c>
      <c r="G22" s="58">
        <v>44501</v>
      </c>
      <c r="H22" s="58">
        <v>44682</v>
      </c>
      <c r="I22" s="55">
        <v>70000</v>
      </c>
      <c r="J22" s="53">
        <v>5368.48</v>
      </c>
      <c r="K22" s="53">
        <f t="shared" si="0"/>
        <v>2009</v>
      </c>
      <c r="L22" s="56">
        <v>2128</v>
      </c>
      <c r="M22" s="53">
        <f t="shared" si="1"/>
        <v>9505.48</v>
      </c>
      <c r="N22" s="53">
        <f t="shared" si="2"/>
        <v>60494.520000000004</v>
      </c>
    </row>
    <row r="23" spans="1:14" s="45" customFormat="1" ht="35.1" customHeight="1" x14ac:dyDescent="0.25">
      <c r="A23" s="64">
        <v>13</v>
      </c>
      <c r="B23" s="49" t="s">
        <v>105</v>
      </c>
      <c r="C23" s="50" t="s">
        <v>208</v>
      </c>
      <c r="D23" s="50" t="s">
        <v>134</v>
      </c>
      <c r="E23" s="51" t="s">
        <v>20</v>
      </c>
      <c r="F23" s="57" t="s">
        <v>145</v>
      </c>
      <c r="G23" s="58">
        <v>44378</v>
      </c>
      <c r="H23" s="58">
        <v>44593</v>
      </c>
      <c r="I23" s="56">
        <v>70000</v>
      </c>
      <c r="J23" s="53">
        <v>5368.48</v>
      </c>
      <c r="K23" s="53">
        <f t="shared" si="0"/>
        <v>2009</v>
      </c>
      <c r="L23" s="56">
        <f t="shared" ref="L23:L29" si="4">+I23*3.04%</f>
        <v>2128</v>
      </c>
      <c r="M23" s="53">
        <f t="shared" si="1"/>
        <v>9505.48</v>
      </c>
      <c r="N23" s="53">
        <f t="shared" si="2"/>
        <v>60494.520000000004</v>
      </c>
    </row>
    <row r="24" spans="1:14" s="45" customFormat="1" ht="35.1" customHeight="1" x14ac:dyDescent="0.25">
      <c r="A24" s="64">
        <v>14</v>
      </c>
      <c r="B24" s="49" t="s">
        <v>107</v>
      </c>
      <c r="C24" s="50" t="s">
        <v>208</v>
      </c>
      <c r="D24" s="50" t="s">
        <v>134</v>
      </c>
      <c r="E24" s="51" t="s">
        <v>20</v>
      </c>
      <c r="F24" s="57" t="s">
        <v>145</v>
      </c>
      <c r="G24" s="58">
        <v>44378</v>
      </c>
      <c r="H24" s="58">
        <v>44593</v>
      </c>
      <c r="I24" s="56">
        <v>70000</v>
      </c>
      <c r="J24" s="53">
        <v>5368.48</v>
      </c>
      <c r="K24" s="53">
        <f t="shared" si="0"/>
        <v>2009</v>
      </c>
      <c r="L24" s="56">
        <f t="shared" si="4"/>
        <v>2128</v>
      </c>
      <c r="M24" s="53">
        <f t="shared" si="1"/>
        <v>9505.48</v>
      </c>
      <c r="N24" s="53">
        <f t="shared" si="2"/>
        <v>60494.520000000004</v>
      </c>
    </row>
    <row r="25" spans="1:14" s="45" customFormat="1" ht="35.1" customHeight="1" x14ac:dyDescent="0.25">
      <c r="A25" s="64">
        <v>15</v>
      </c>
      <c r="B25" s="49" t="s">
        <v>112</v>
      </c>
      <c r="C25" s="50" t="s">
        <v>208</v>
      </c>
      <c r="D25" s="50" t="s">
        <v>134</v>
      </c>
      <c r="E25" s="51" t="s">
        <v>20</v>
      </c>
      <c r="F25" s="57" t="s">
        <v>146</v>
      </c>
      <c r="G25" s="58">
        <v>44378</v>
      </c>
      <c r="H25" s="58">
        <v>44593</v>
      </c>
      <c r="I25" s="56">
        <v>90000</v>
      </c>
      <c r="J25" s="53">
        <v>9753.1200000000008</v>
      </c>
      <c r="K25" s="53">
        <f t="shared" si="0"/>
        <v>2583</v>
      </c>
      <c r="L25" s="56">
        <f t="shared" si="4"/>
        <v>2736</v>
      </c>
      <c r="M25" s="53">
        <f t="shared" si="1"/>
        <v>15072.12</v>
      </c>
      <c r="N25" s="53">
        <f t="shared" si="2"/>
        <v>74927.88</v>
      </c>
    </row>
    <row r="26" spans="1:14" s="45" customFormat="1" ht="35.1" customHeight="1" x14ac:dyDescent="0.25">
      <c r="A26" s="64">
        <v>16</v>
      </c>
      <c r="B26" s="49" t="s">
        <v>113</v>
      </c>
      <c r="C26" s="50" t="s">
        <v>208</v>
      </c>
      <c r="D26" s="50" t="s">
        <v>50</v>
      </c>
      <c r="E26" s="51" t="s">
        <v>20</v>
      </c>
      <c r="F26" s="57" t="s">
        <v>145</v>
      </c>
      <c r="G26" s="58">
        <v>44378</v>
      </c>
      <c r="H26" s="58">
        <v>44593</v>
      </c>
      <c r="I26" s="56">
        <v>70000</v>
      </c>
      <c r="J26" s="53">
        <v>5368.48</v>
      </c>
      <c r="K26" s="53">
        <f t="shared" si="0"/>
        <v>2009</v>
      </c>
      <c r="L26" s="56">
        <f t="shared" si="4"/>
        <v>2128</v>
      </c>
      <c r="M26" s="53">
        <f t="shared" si="1"/>
        <v>9505.48</v>
      </c>
      <c r="N26" s="53">
        <f t="shared" si="2"/>
        <v>60494.520000000004</v>
      </c>
    </row>
    <row r="27" spans="1:14" s="45" customFormat="1" ht="35.1" customHeight="1" x14ac:dyDescent="0.25">
      <c r="A27" s="64">
        <v>17</v>
      </c>
      <c r="B27" s="49" t="s">
        <v>68</v>
      </c>
      <c r="C27" s="50" t="s">
        <v>208</v>
      </c>
      <c r="D27" s="50" t="s">
        <v>50</v>
      </c>
      <c r="E27" s="51" t="s">
        <v>20</v>
      </c>
      <c r="F27" s="57" t="s">
        <v>145</v>
      </c>
      <c r="G27" s="54">
        <v>44486</v>
      </c>
      <c r="H27" s="54">
        <v>44668</v>
      </c>
      <c r="I27" s="56">
        <v>70000</v>
      </c>
      <c r="J27" s="53">
        <v>5368.48</v>
      </c>
      <c r="K27" s="53">
        <f t="shared" si="0"/>
        <v>2009</v>
      </c>
      <c r="L27" s="56">
        <f t="shared" si="4"/>
        <v>2128</v>
      </c>
      <c r="M27" s="53">
        <f t="shared" si="1"/>
        <v>9505.48</v>
      </c>
      <c r="N27" s="53">
        <f t="shared" si="2"/>
        <v>60494.520000000004</v>
      </c>
    </row>
    <row r="28" spans="1:14" s="45" customFormat="1" ht="35.1" customHeight="1" x14ac:dyDescent="0.25">
      <c r="A28" s="64">
        <v>18</v>
      </c>
      <c r="B28" s="49" t="s">
        <v>111</v>
      </c>
      <c r="C28" s="50" t="s">
        <v>208</v>
      </c>
      <c r="D28" s="50" t="s">
        <v>230</v>
      </c>
      <c r="E28" s="51" t="s">
        <v>20</v>
      </c>
      <c r="F28" s="57" t="s">
        <v>146</v>
      </c>
      <c r="G28" s="58">
        <v>44378</v>
      </c>
      <c r="H28" s="58">
        <v>44593</v>
      </c>
      <c r="I28" s="56">
        <v>90000</v>
      </c>
      <c r="J28" s="53">
        <v>9753.1200000000008</v>
      </c>
      <c r="K28" s="53">
        <f t="shared" si="0"/>
        <v>2583</v>
      </c>
      <c r="L28" s="56">
        <f t="shared" si="4"/>
        <v>2736</v>
      </c>
      <c r="M28" s="53">
        <f t="shared" si="1"/>
        <v>15072.12</v>
      </c>
      <c r="N28" s="53">
        <f t="shared" si="2"/>
        <v>74927.88</v>
      </c>
    </row>
    <row r="29" spans="1:14" s="45" customFormat="1" ht="35.1" customHeight="1" x14ac:dyDescent="0.25">
      <c r="A29" s="64">
        <v>19</v>
      </c>
      <c r="B29" s="49" t="s">
        <v>150</v>
      </c>
      <c r="C29" s="50" t="s">
        <v>208</v>
      </c>
      <c r="D29" s="50" t="s">
        <v>230</v>
      </c>
      <c r="E29" s="51" t="s">
        <v>20</v>
      </c>
      <c r="F29" s="57" t="s">
        <v>146</v>
      </c>
      <c r="G29" s="58">
        <v>44440</v>
      </c>
      <c r="H29" s="58">
        <v>44682</v>
      </c>
      <c r="I29" s="56">
        <v>90000</v>
      </c>
      <c r="J29" s="53">
        <v>9753.1200000000008</v>
      </c>
      <c r="K29" s="53">
        <f t="shared" si="0"/>
        <v>2583</v>
      </c>
      <c r="L29" s="56">
        <f t="shared" si="4"/>
        <v>2736</v>
      </c>
      <c r="M29" s="53">
        <f t="shared" si="1"/>
        <v>15072.12</v>
      </c>
      <c r="N29" s="53">
        <f t="shared" si="2"/>
        <v>74927.88</v>
      </c>
    </row>
    <row r="30" spans="1:14" s="45" customFormat="1" ht="35.1" customHeight="1" x14ac:dyDescent="0.25">
      <c r="A30" s="64">
        <v>20</v>
      </c>
      <c r="B30" s="61" t="s">
        <v>174</v>
      </c>
      <c r="C30" s="50" t="s">
        <v>208</v>
      </c>
      <c r="D30" s="50" t="s">
        <v>230</v>
      </c>
      <c r="E30" s="51" t="s">
        <v>20</v>
      </c>
      <c r="F30" s="57" t="s">
        <v>146</v>
      </c>
      <c r="G30" s="60">
        <v>44470</v>
      </c>
      <c r="H30" s="58">
        <v>44652</v>
      </c>
      <c r="I30" s="56">
        <v>75000</v>
      </c>
      <c r="J30" s="66">
        <v>6309.38</v>
      </c>
      <c r="K30" s="66">
        <f t="shared" ref="K30:K32" si="5">+I30*2.87%</f>
        <v>2152.5</v>
      </c>
      <c r="L30" s="56">
        <f t="shared" ref="L30:L32" si="6">+I30*3.04%</f>
        <v>2280</v>
      </c>
      <c r="M30" s="53">
        <f t="shared" ref="M30:M32" si="7">SUM(J30:L30)</f>
        <v>10741.880000000001</v>
      </c>
      <c r="N30" s="53">
        <f t="shared" ref="N30:N32" si="8">I30-M30</f>
        <v>64258.119999999995</v>
      </c>
    </row>
    <row r="31" spans="1:14" s="45" customFormat="1" ht="35.1" customHeight="1" x14ac:dyDescent="0.25">
      <c r="A31" s="64">
        <v>21</v>
      </c>
      <c r="B31" s="61" t="s">
        <v>175</v>
      </c>
      <c r="C31" s="50" t="s">
        <v>208</v>
      </c>
      <c r="D31" s="50" t="s">
        <v>230</v>
      </c>
      <c r="E31" s="51" t="s">
        <v>20</v>
      </c>
      <c r="F31" s="57" t="s">
        <v>146</v>
      </c>
      <c r="G31" s="60">
        <v>44470</v>
      </c>
      <c r="H31" s="58">
        <v>44652</v>
      </c>
      <c r="I31" s="56">
        <v>60000</v>
      </c>
      <c r="J31" s="53">
        <v>3486.68</v>
      </c>
      <c r="K31" s="66">
        <f t="shared" si="5"/>
        <v>1722</v>
      </c>
      <c r="L31" s="56">
        <f t="shared" si="6"/>
        <v>1824</v>
      </c>
      <c r="M31" s="53">
        <f t="shared" si="7"/>
        <v>7032.68</v>
      </c>
      <c r="N31" s="53">
        <f t="shared" si="8"/>
        <v>52967.32</v>
      </c>
    </row>
    <row r="32" spans="1:14" s="45" customFormat="1" ht="35.1" customHeight="1" x14ac:dyDescent="0.25">
      <c r="A32" s="64">
        <v>22</v>
      </c>
      <c r="B32" s="61" t="s">
        <v>176</v>
      </c>
      <c r="C32" s="50" t="s">
        <v>208</v>
      </c>
      <c r="D32" s="59" t="s">
        <v>177</v>
      </c>
      <c r="E32" s="51" t="s">
        <v>20</v>
      </c>
      <c r="F32" s="57" t="s">
        <v>145</v>
      </c>
      <c r="G32" s="60">
        <v>44470</v>
      </c>
      <c r="H32" s="58">
        <v>44652</v>
      </c>
      <c r="I32" s="56">
        <v>35000</v>
      </c>
      <c r="J32" s="53">
        <v>0</v>
      </c>
      <c r="K32" s="66">
        <f t="shared" si="5"/>
        <v>1004.5</v>
      </c>
      <c r="L32" s="56">
        <f t="shared" si="6"/>
        <v>1064</v>
      </c>
      <c r="M32" s="53">
        <f t="shared" si="7"/>
        <v>2068.5</v>
      </c>
      <c r="N32" s="53">
        <f t="shared" si="8"/>
        <v>32931.5</v>
      </c>
    </row>
    <row r="33" spans="1:14" s="45" customFormat="1" ht="51" customHeight="1" x14ac:dyDescent="0.25">
      <c r="A33" s="64">
        <v>23</v>
      </c>
      <c r="B33" s="49" t="s">
        <v>62</v>
      </c>
      <c r="C33" s="50" t="s">
        <v>208</v>
      </c>
      <c r="D33" s="50" t="s">
        <v>210</v>
      </c>
      <c r="E33" s="51" t="s">
        <v>20</v>
      </c>
      <c r="F33" s="57" t="s">
        <v>145</v>
      </c>
      <c r="G33" s="58">
        <v>44501</v>
      </c>
      <c r="H33" s="58">
        <v>44682</v>
      </c>
      <c r="I33" s="55">
        <v>110000</v>
      </c>
      <c r="J33" s="53">
        <v>14120.09</v>
      </c>
      <c r="K33" s="53">
        <f t="shared" ref="K33:K46" si="9">+I33*2.87%</f>
        <v>3157</v>
      </c>
      <c r="L33" s="56">
        <v>3344</v>
      </c>
      <c r="M33" s="53">
        <f t="shared" ref="M33:M64" si="10">SUM(J33:L33)</f>
        <v>20621.09</v>
      </c>
      <c r="N33" s="53">
        <f t="shared" ref="N33:N64" si="11">I33-M33</f>
        <v>89378.91</v>
      </c>
    </row>
    <row r="34" spans="1:14" s="45" customFormat="1" ht="35.1" customHeight="1" x14ac:dyDescent="0.25">
      <c r="A34" s="64">
        <v>24</v>
      </c>
      <c r="B34" s="49" t="s">
        <v>29</v>
      </c>
      <c r="C34" s="50" t="s">
        <v>208</v>
      </c>
      <c r="D34" s="50" t="s">
        <v>17</v>
      </c>
      <c r="E34" s="51" t="s">
        <v>20</v>
      </c>
      <c r="F34" s="57" t="s">
        <v>145</v>
      </c>
      <c r="G34" s="54">
        <v>44470</v>
      </c>
      <c r="H34" s="54">
        <v>44652</v>
      </c>
      <c r="I34" s="55">
        <v>60000</v>
      </c>
      <c r="J34" s="53">
        <v>3486.68</v>
      </c>
      <c r="K34" s="53">
        <f t="shared" si="9"/>
        <v>1722</v>
      </c>
      <c r="L34" s="56">
        <v>1824</v>
      </c>
      <c r="M34" s="53">
        <f t="shared" si="10"/>
        <v>7032.68</v>
      </c>
      <c r="N34" s="53">
        <f t="shared" si="11"/>
        <v>52967.32</v>
      </c>
    </row>
    <row r="35" spans="1:14" s="45" customFormat="1" ht="35.1" customHeight="1" x14ac:dyDescent="0.25">
      <c r="A35" s="64">
        <v>25</v>
      </c>
      <c r="B35" s="49" t="s">
        <v>171</v>
      </c>
      <c r="C35" s="50" t="s">
        <v>208</v>
      </c>
      <c r="D35" s="50" t="s">
        <v>17</v>
      </c>
      <c r="E35" s="51" t="s">
        <v>20</v>
      </c>
      <c r="F35" s="57" t="s">
        <v>146</v>
      </c>
      <c r="G35" s="58">
        <v>44511</v>
      </c>
      <c r="H35" s="58">
        <v>44692</v>
      </c>
      <c r="I35" s="56">
        <v>35000</v>
      </c>
      <c r="J35" s="53">
        <v>0</v>
      </c>
      <c r="K35" s="53">
        <f t="shared" si="9"/>
        <v>1004.5</v>
      </c>
      <c r="L35" s="56">
        <f>+I35*3.04%</f>
        <v>1064</v>
      </c>
      <c r="M35" s="53">
        <f t="shared" si="10"/>
        <v>2068.5</v>
      </c>
      <c r="N35" s="53">
        <f t="shared" si="11"/>
        <v>32931.5</v>
      </c>
    </row>
    <row r="36" spans="1:14" s="45" customFormat="1" ht="35.1" customHeight="1" x14ac:dyDescent="0.25">
      <c r="A36" s="64">
        <v>26</v>
      </c>
      <c r="B36" s="49" t="s">
        <v>31</v>
      </c>
      <c r="C36" s="50" t="s">
        <v>208</v>
      </c>
      <c r="D36" s="50" t="s">
        <v>180</v>
      </c>
      <c r="E36" s="51" t="s">
        <v>20</v>
      </c>
      <c r="F36" s="57" t="s">
        <v>145</v>
      </c>
      <c r="G36" s="54">
        <v>44287</v>
      </c>
      <c r="H36" s="54">
        <v>44470</v>
      </c>
      <c r="I36" s="55">
        <v>70000</v>
      </c>
      <c r="J36" s="53">
        <v>5368.48</v>
      </c>
      <c r="K36" s="53">
        <f t="shared" si="9"/>
        <v>2009</v>
      </c>
      <c r="L36" s="56">
        <v>2128</v>
      </c>
      <c r="M36" s="53">
        <f t="shared" si="10"/>
        <v>9505.48</v>
      </c>
      <c r="N36" s="53">
        <f t="shared" si="11"/>
        <v>60494.520000000004</v>
      </c>
    </row>
    <row r="37" spans="1:14" s="45" customFormat="1" ht="35.1" customHeight="1" x14ac:dyDescent="0.25">
      <c r="A37" s="64">
        <v>27</v>
      </c>
      <c r="B37" s="49" t="s">
        <v>184</v>
      </c>
      <c r="C37" s="50" t="s">
        <v>208</v>
      </c>
      <c r="D37" s="50" t="s">
        <v>180</v>
      </c>
      <c r="E37" s="51" t="s">
        <v>20</v>
      </c>
      <c r="F37" s="57" t="s">
        <v>146</v>
      </c>
      <c r="G37" s="54">
        <v>44287</v>
      </c>
      <c r="H37" s="54">
        <v>44470</v>
      </c>
      <c r="I37" s="55">
        <v>75000</v>
      </c>
      <c r="J37" s="53">
        <v>6309.38</v>
      </c>
      <c r="K37" s="53">
        <f t="shared" si="9"/>
        <v>2152.5</v>
      </c>
      <c r="L37" s="56">
        <v>2280</v>
      </c>
      <c r="M37" s="53">
        <f t="shared" si="10"/>
        <v>10741.880000000001</v>
      </c>
      <c r="N37" s="53">
        <f t="shared" si="11"/>
        <v>64258.119999999995</v>
      </c>
    </row>
    <row r="38" spans="1:14" s="44" customFormat="1" ht="35.1" customHeight="1" x14ac:dyDescent="0.25">
      <c r="A38" s="64">
        <v>28</v>
      </c>
      <c r="B38" s="49" t="s">
        <v>15</v>
      </c>
      <c r="C38" s="50" t="s">
        <v>208</v>
      </c>
      <c r="D38" s="50" t="s">
        <v>180</v>
      </c>
      <c r="E38" s="51" t="s">
        <v>20</v>
      </c>
      <c r="F38" s="65" t="s">
        <v>146</v>
      </c>
      <c r="G38" s="54">
        <v>44470</v>
      </c>
      <c r="H38" s="54">
        <v>44652</v>
      </c>
      <c r="I38" s="53">
        <v>70000</v>
      </c>
      <c r="J38" s="53">
        <v>5368.48</v>
      </c>
      <c r="K38" s="53">
        <f t="shared" si="9"/>
        <v>2009</v>
      </c>
      <c r="L38" s="53">
        <v>2128</v>
      </c>
      <c r="M38" s="53">
        <f t="shared" si="10"/>
        <v>9505.48</v>
      </c>
      <c r="N38" s="53">
        <f t="shared" si="11"/>
        <v>60494.520000000004</v>
      </c>
    </row>
    <row r="39" spans="1:14" s="45" customFormat="1" ht="35.1" customHeight="1" x14ac:dyDescent="0.25">
      <c r="A39" s="64">
        <v>29</v>
      </c>
      <c r="B39" s="49" t="s">
        <v>32</v>
      </c>
      <c r="C39" s="50" t="s">
        <v>208</v>
      </c>
      <c r="D39" s="50" t="s">
        <v>33</v>
      </c>
      <c r="E39" s="51" t="s">
        <v>20</v>
      </c>
      <c r="F39" s="57" t="s">
        <v>146</v>
      </c>
      <c r="G39" s="54">
        <v>44287</v>
      </c>
      <c r="H39" s="54">
        <v>44470</v>
      </c>
      <c r="I39" s="55">
        <v>70000</v>
      </c>
      <c r="J39" s="53">
        <v>5368.48</v>
      </c>
      <c r="K39" s="53">
        <f t="shared" si="9"/>
        <v>2009</v>
      </c>
      <c r="L39" s="56">
        <v>2128</v>
      </c>
      <c r="M39" s="53">
        <f t="shared" si="10"/>
        <v>9505.48</v>
      </c>
      <c r="N39" s="53">
        <f t="shared" si="11"/>
        <v>60494.520000000004</v>
      </c>
    </row>
    <row r="40" spans="1:14" s="45" customFormat="1" ht="35.1" customHeight="1" x14ac:dyDescent="0.25">
      <c r="A40" s="64">
        <v>30</v>
      </c>
      <c r="B40" s="49" t="s">
        <v>39</v>
      </c>
      <c r="C40" s="50" t="s">
        <v>181</v>
      </c>
      <c r="D40" s="50" t="s">
        <v>229</v>
      </c>
      <c r="E40" s="51" t="s">
        <v>20</v>
      </c>
      <c r="F40" s="57" t="s">
        <v>146</v>
      </c>
      <c r="G40" s="58">
        <v>44421</v>
      </c>
      <c r="H40" s="58">
        <v>44605</v>
      </c>
      <c r="I40" s="55">
        <v>130000</v>
      </c>
      <c r="J40" s="53">
        <v>19162.12</v>
      </c>
      <c r="K40" s="53">
        <f t="shared" si="9"/>
        <v>3731</v>
      </c>
      <c r="L40" s="56">
        <v>3952</v>
      </c>
      <c r="M40" s="53">
        <f t="shared" si="10"/>
        <v>26845.119999999999</v>
      </c>
      <c r="N40" s="53">
        <f t="shared" si="11"/>
        <v>103154.88</v>
      </c>
    </row>
    <row r="41" spans="1:14" s="45" customFormat="1" ht="35.1" customHeight="1" x14ac:dyDescent="0.25">
      <c r="A41" s="64">
        <v>31</v>
      </c>
      <c r="B41" s="49" t="s">
        <v>63</v>
      </c>
      <c r="C41" s="50" t="s">
        <v>181</v>
      </c>
      <c r="D41" s="50" t="s">
        <v>212</v>
      </c>
      <c r="E41" s="51" t="s">
        <v>20</v>
      </c>
      <c r="F41" s="57" t="s">
        <v>146</v>
      </c>
      <c r="G41" s="58">
        <v>44501</v>
      </c>
      <c r="H41" s="58">
        <v>44682</v>
      </c>
      <c r="I41" s="55">
        <v>130000</v>
      </c>
      <c r="J41" s="53">
        <v>19162.12</v>
      </c>
      <c r="K41" s="53">
        <f t="shared" si="9"/>
        <v>3731</v>
      </c>
      <c r="L41" s="56">
        <v>3952</v>
      </c>
      <c r="M41" s="53">
        <f t="shared" si="10"/>
        <v>26845.119999999999</v>
      </c>
      <c r="N41" s="53">
        <f t="shared" si="11"/>
        <v>103154.88</v>
      </c>
    </row>
    <row r="42" spans="1:14" s="45" customFormat="1" ht="47.25" customHeight="1" x14ac:dyDescent="0.25">
      <c r="A42" s="64">
        <v>32</v>
      </c>
      <c r="B42" s="49" t="s">
        <v>186</v>
      </c>
      <c r="C42" s="50" t="s">
        <v>181</v>
      </c>
      <c r="D42" s="50" t="s">
        <v>187</v>
      </c>
      <c r="E42" s="51" t="s">
        <v>20</v>
      </c>
      <c r="F42" s="57" t="s">
        <v>146</v>
      </c>
      <c r="G42" s="58">
        <v>44431</v>
      </c>
      <c r="H42" s="58">
        <v>44615</v>
      </c>
      <c r="I42" s="55">
        <v>100000</v>
      </c>
      <c r="J42" s="53">
        <v>12105.37</v>
      </c>
      <c r="K42" s="53">
        <f t="shared" si="9"/>
        <v>2870</v>
      </c>
      <c r="L42" s="56">
        <v>3040</v>
      </c>
      <c r="M42" s="53">
        <f t="shared" si="10"/>
        <v>18015.370000000003</v>
      </c>
      <c r="N42" s="53">
        <f t="shared" si="11"/>
        <v>81984.63</v>
      </c>
    </row>
    <row r="43" spans="1:14" s="45" customFormat="1" ht="51.75" customHeight="1" x14ac:dyDescent="0.25">
      <c r="A43" s="64">
        <v>33</v>
      </c>
      <c r="B43" s="49" t="s">
        <v>43</v>
      </c>
      <c r="C43" s="50" t="s">
        <v>181</v>
      </c>
      <c r="D43" s="50" t="s">
        <v>196</v>
      </c>
      <c r="E43" s="51" t="s">
        <v>20</v>
      </c>
      <c r="F43" s="57" t="s">
        <v>146</v>
      </c>
      <c r="G43" s="58">
        <v>44425</v>
      </c>
      <c r="H43" s="58">
        <v>44609</v>
      </c>
      <c r="I43" s="55">
        <v>110000</v>
      </c>
      <c r="J43" s="53">
        <v>14457.62</v>
      </c>
      <c r="K43" s="53">
        <f t="shared" si="9"/>
        <v>3157</v>
      </c>
      <c r="L43" s="56">
        <v>3344</v>
      </c>
      <c r="M43" s="53">
        <f t="shared" si="10"/>
        <v>20958.620000000003</v>
      </c>
      <c r="N43" s="53">
        <f t="shared" si="11"/>
        <v>89041.38</v>
      </c>
    </row>
    <row r="44" spans="1:14" s="45" customFormat="1" ht="35.1" customHeight="1" x14ac:dyDescent="0.25">
      <c r="A44" s="64">
        <v>34</v>
      </c>
      <c r="B44" s="49" t="s">
        <v>55</v>
      </c>
      <c r="C44" s="50" t="s">
        <v>181</v>
      </c>
      <c r="D44" s="50" t="s">
        <v>56</v>
      </c>
      <c r="E44" s="51" t="s">
        <v>20</v>
      </c>
      <c r="F44" s="57" t="s">
        <v>146</v>
      </c>
      <c r="G44" s="54">
        <v>44846</v>
      </c>
      <c r="H44" s="54">
        <v>44663</v>
      </c>
      <c r="I44" s="55">
        <v>35000</v>
      </c>
      <c r="J44" s="53">
        <v>0</v>
      </c>
      <c r="K44" s="53">
        <f t="shared" si="9"/>
        <v>1004.5</v>
      </c>
      <c r="L44" s="56">
        <v>1064</v>
      </c>
      <c r="M44" s="53">
        <f t="shared" si="10"/>
        <v>2068.5</v>
      </c>
      <c r="N44" s="53">
        <f t="shared" si="11"/>
        <v>32931.5</v>
      </c>
    </row>
    <row r="45" spans="1:14" s="45" customFormat="1" ht="35.1" customHeight="1" x14ac:dyDescent="0.25">
      <c r="A45" s="64">
        <v>35</v>
      </c>
      <c r="B45" s="49" t="s">
        <v>58</v>
      </c>
      <c r="C45" s="50" t="s">
        <v>181</v>
      </c>
      <c r="D45" s="50" t="s">
        <v>56</v>
      </c>
      <c r="E45" s="51" t="s">
        <v>20</v>
      </c>
      <c r="F45" s="57" t="s">
        <v>146</v>
      </c>
      <c r="G45" s="58">
        <v>44501</v>
      </c>
      <c r="H45" s="58">
        <v>44682</v>
      </c>
      <c r="I45" s="55">
        <v>45000</v>
      </c>
      <c r="J45" s="53">
        <v>1148.33</v>
      </c>
      <c r="K45" s="53">
        <f t="shared" si="9"/>
        <v>1291.5</v>
      </c>
      <c r="L45" s="56">
        <v>1368</v>
      </c>
      <c r="M45" s="53">
        <f t="shared" si="10"/>
        <v>3807.83</v>
      </c>
      <c r="N45" s="53">
        <f t="shared" si="11"/>
        <v>41192.17</v>
      </c>
    </row>
    <row r="46" spans="1:14" s="45" customFormat="1" ht="35.1" customHeight="1" x14ac:dyDescent="0.25">
      <c r="A46" s="64">
        <v>36</v>
      </c>
      <c r="B46" s="49" t="s">
        <v>71</v>
      </c>
      <c r="C46" s="50" t="s">
        <v>181</v>
      </c>
      <c r="D46" s="50" t="s">
        <v>56</v>
      </c>
      <c r="E46" s="51" t="s">
        <v>20</v>
      </c>
      <c r="F46" s="57" t="s">
        <v>146</v>
      </c>
      <c r="G46" s="58">
        <v>44501</v>
      </c>
      <c r="H46" s="58">
        <v>44682</v>
      </c>
      <c r="I46" s="56">
        <v>40000</v>
      </c>
      <c r="J46" s="53">
        <v>442.65</v>
      </c>
      <c r="K46" s="53">
        <f t="shared" si="9"/>
        <v>1148</v>
      </c>
      <c r="L46" s="56">
        <f>+I46*3.04%</f>
        <v>1216</v>
      </c>
      <c r="M46" s="53">
        <f t="shared" si="10"/>
        <v>2806.65</v>
      </c>
      <c r="N46" s="53">
        <f t="shared" si="11"/>
        <v>37193.35</v>
      </c>
    </row>
    <row r="47" spans="1:14" s="45" customFormat="1" ht="35.1" customHeight="1" x14ac:dyDescent="0.25">
      <c r="A47" s="64">
        <v>37</v>
      </c>
      <c r="B47" s="49" t="s">
        <v>164</v>
      </c>
      <c r="C47" s="50" t="s">
        <v>181</v>
      </c>
      <c r="D47" s="49" t="s">
        <v>56</v>
      </c>
      <c r="E47" s="51" t="s">
        <v>20</v>
      </c>
      <c r="F47" s="57" t="s">
        <v>146</v>
      </c>
      <c r="G47" s="58">
        <v>44481</v>
      </c>
      <c r="H47" s="58">
        <v>44693</v>
      </c>
      <c r="I47" s="56">
        <v>40000</v>
      </c>
      <c r="J47" s="53">
        <v>442.65</v>
      </c>
      <c r="K47" s="53">
        <f t="shared" ref="K47" si="12">+I47*2.87%</f>
        <v>1148</v>
      </c>
      <c r="L47" s="56">
        <f t="shared" ref="L47" si="13">+I47*3.04%</f>
        <v>1216</v>
      </c>
      <c r="M47" s="53">
        <f t="shared" si="10"/>
        <v>2806.65</v>
      </c>
      <c r="N47" s="53">
        <f t="shared" si="11"/>
        <v>37193.35</v>
      </c>
    </row>
    <row r="48" spans="1:14" s="45" customFormat="1" ht="35.1" customHeight="1" x14ac:dyDescent="0.25">
      <c r="A48" s="64">
        <v>38</v>
      </c>
      <c r="B48" s="49" t="s">
        <v>116</v>
      </c>
      <c r="C48" s="50" t="s">
        <v>181</v>
      </c>
      <c r="D48" s="50" t="s">
        <v>56</v>
      </c>
      <c r="E48" s="51" t="s">
        <v>20</v>
      </c>
      <c r="F48" s="57" t="s">
        <v>146</v>
      </c>
      <c r="G48" s="58">
        <v>44378</v>
      </c>
      <c r="H48" s="58">
        <v>44593</v>
      </c>
      <c r="I48" s="56">
        <v>40000</v>
      </c>
      <c r="J48" s="53">
        <v>442.65</v>
      </c>
      <c r="K48" s="53">
        <f t="shared" ref="K48:K84" si="14">+I48*2.87%</f>
        <v>1148</v>
      </c>
      <c r="L48" s="56">
        <f>+I48*3.04%</f>
        <v>1216</v>
      </c>
      <c r="M48" s="53">
        <f t="shared" si="10"/>
        <v>2806.65</v>
      </c>
      <c r="N48" s="53">
        <f t="shared" si="11"/>
        <v>37193.35</v>
      </c>
    </row>
    <row r="49" spans="1:14" s="45" customFormat="1" ht="35.1" customHeight="1" x14ac:dyDescent="0.25">
      <c r="A49" s="64">
        <v>39</v>
      </c>
      <c r="B49" s="49" t="s">
        <v>117</v>
      </c>
      <c r="C49" s="50" t="s">
        <v>181</v>
      </c>
      <c r="D49" s="50" t="s">
        <v>56</v>
      </c>
      <c r="E49" s="51" t="s">
        <v>20</v>
      </c>
      <c r="F49" s="57" t="s">
        <v>146</v>
      </c>
      <c r="G49" s="58">
        <v>44378</v>
      </c>
      <c r="H49" s="58">
        <v>44593</v>
      </c>
      <c r="I49" s="56">
        <v>40000</v>
      </c>
      <c r="J49" s="53">
        <v>442.65</v>
      </c>
      <c r="K49" s="53">
        <f t="shared" si="14"/>
        <v>1148</v>
      </c>
      <c r="L49" s="56">
        <f>+I49*3.04%</f>
        <v>1216</v>
      </c>
      <c r="M49" s="53">
        <f t="shared" si="10"/>
        <v>2806.65</v>
      </c>
      <c r="N49" s="53">
        <f t="shared" si="11"/>
        <v>37193.35</v>
      </c>
    </row>
    <row r="50" spans="1:14" s="45" customFormat="1" ht="35.1" customHeight="1" x14ac:dyDescent="0.25">
      <c r="A50" s="64">
        <v>40</v>
      </c>
      <c r="B50" s="49" t="s">
        <v>27</v>
      </c>
      <c r="C50" s="50" t="s">
        <v>181</v>
      </c>
      <c r="D50" s="50" t="s">
        <v>25</v>
      </c>
      <c r="E50" s="51" t="s">
        <v>20</v>
      </c>
      <c r="F50" s="57" t="s">
        <v>146</v>
      </c>
      <c r="G50" s="54">
        <v>44392</v>
      </c>
      <c r="H50" s="54">
        <v>44576</v>
      </c>
      <c r="I50" s="55">
        <v>35000</v>
      </c>
      <c r="J50" s="53">
        <v>0</v>
      </c>
      <c r="K50" s="53">
        <f t="shared" si="14"/>
        <v>1004.5</v>
      </c>
      <c r="L50" s="56">
        <v>1064</v>
      </c>
      <c r="M50" s="53">
        <f t="shared" si="10"/>
        <v>2068.5</v>
      </c>
      <c r="N50" s="53">
        <f t="shared" si="11"/>
        <v>32931.5</v>
      </c>
    </row>
    <row r="51" spans="1:14" s="45" customFormat="1" ht="35.1" customHeight="1" x14ac:dyDescent="0.25">
      <c r="A51" s="64">
        <v>41</v>
      </c>
      <c r="B51" s="49" t="s">
        <v>173</v>
      </c>
      <c r="C51" s="50" t="s">
        <v>181</v>
      </c>
      <c r="D51" s="50" t="s">
        <v>25</v>
      </c>
      <c r="E51" s="51" t="s">
        <v>20</v>
      </c>
      <c r="F51" s="57" t="s">
        <v>145</v>
      </c>
      <c r="G51" s="52">
        <v>44531</v>
      </c>
      <c r="H51" s="52">
        <v>44713</v>
      </c>
      <c r="I51" s="55">
        <v>40000</v>
      </c>
      <c r="J51" s="53">
        <v>442.65</v>
      </c>
      <c r="K51" s="53">
        <f t="shared" si="14"/>
        <v>1148</v>
      </c>
      <c r="L51" s="56">
        <v>1216</v>
      </c>
      <c r="M51" s="53">
        <f t="shared" si="10"/>
        <v>2806.65</v>
      </c>
      <c r="N51" s="53">
        <f t="shared" si="11"/>
        <v>37193.35</v>
      </c>
    </row>
    <row r="52" spans="1:14" s="45" customFormat="1" ht="35.1" customHeight="1" x14ac:dyDescent="0.25">
      <c r="A52" s="64">
        <v>42</v>
      </c>
      <c r="B52" s="49" t="s">
        <v>28</v>
      </c>
      <c r="C52" s="50" t="s">
        <v>181</v>
      </c>
      <c r="D52" s="50" t="s">
        <v>25</v>
      </c>
      <c r="E52" s="51" t="s">
        <v>20</v>
      </c>
      <c r="F52" s="57" t="s">
        <v>146</v>
      </c>
      <c r="G52" s="52">
        <v>44409</v>
      </c>
      <c r="H52" s="52">
        <v>44593</v>
      </c>
      <c r="I52" s="55">
        <v>35000</v>
      </c>
      <c r="J52" s="53">
        <v>0</v>
      </c>
      <c r="K52" s="53">
        <f t="shared" si="14"/>
        <v>1004.5</v>
      </c>
      <c r="L52" s="56">
        <v>1064</v>
      </c>
      <c r="M52" s="53">
        <f t="shared" si="10"/>
        <v>2068.5</v>
      </c>
      <c r="N52" s="53">
        <f t="shared" si="11"/>
        <v>32931.5</v>
      </c>
    </row>
    <row r="53" spans="1:14" s="45" customFormat="1" ht="35.1" customHeight="1" x14ac:dyDescent="0.25">
      <c r="A53" s="64">
        <v>43</v>
      </c>
      <c r="B53" s="49" t="s">
        <v>115</v>
      </c>
      <c r="C53" s="50" t="s">
        <v>181</v>
      </c>
      <c r="D53" s="50" t="s">
        <v>54</v>
      </c>
      <c r="E53" s="51" t="s">
        <v>20</v>
      </c>
      <c r="F53" s="57" t="s">
        <v>146</v>
      </c>
      <c r="G53" s="58">
        <v>44378</v>
      </c>
      <c r="H53" s="58">
        <v>44593</v>
      </c>
      <c r="I53" s="56">
        <v>60000</v>
      </c>
      <c r="J53" s="53">
        <v>3486.68</v>
      </c>
      <c r="K53" s="53">
        <f t="shared" si="14"/>
        <v>1722</v>
      </c>
      <c r="L53" s="56">
        <f>+I53*3.04%</f>
        <v>1824</v>
      </c>
      <c r="M53" s="53">
        <f t="shared" si="10"/>
        <v>7032.68</v>
      </c>
      <c r="N53" s="53">
        <f t="shared" si="11"/>
        <v>52967.32</v>
      </c>
    </row>
    <row r="54" spans="1:14" s="44" customFormat="1" ht="35.1" customHeight="1" x14ac:dyDescent="0.25">
      <c r="A54" s="64">
        <v>44</v>
      </c>
      <c r="B54" s="49" t="s">
        <v>16</v>
      </c>
      <c r="C54" s="50" t="s">
        <v>181</v>
      </c>
      <c r="D54" s="50" t="s">
        <v>182</v>
      </c>
      <c r="E54" s="51" t="s">
        <v>20</v>
      </c>
      <c r="F54" s="65" t="s">
        <v>146</v>
      </c>
      <c r="G54" s="52">
        <v>44407</v>
      </c>
      <c r="H54" s="52">
        <v>44591</v>
      </c>
      <c r="I54" s="55">
        <v>40000</v>
      </c>
      <c r="J54" s="53">
        <v>442.65</v>
      </c>
      <c r="K54" s="53">
        <f t="shared" si="14"/>
        <v>1148</v>
      </c>
      <c r="L54" s="53">
        <v>1216</v>
      </c>
      <c r="M54" s="53">
        <f t="shared" si="10"/>
        <v>2806.65</v>
      </c>
      <c r="N54" s="53">
        <f t="shared" si="11"/>
        <v>37193.35</v>
      </c>
    </row>
    <row r="55" spans="1:14" s="45" customFormat="1" ht="35.1" customHeight="1" x14ac:dyDescent="0.25">
      <c r="A55" s="64">
        <v>45</v>
      </c>
      <c r="B55" s="49" t="s">
        <v>195</v>
      </c>
      <c r="C55" s="50" t="s">
        <v>181</v>
      </c>
      <c r="D55" s="50" t="s">
        <v>76</v>
      </c>
      <c r="E55" s="51" t="s">
        <v>20</v>
      </c>
      <c r="F55" s="57" t="s">
        <v>146</v>
      </c>
      <c r="G55" s="58">
        <v>44425</v>
      </c>
      <c r="H55" s="58">
        <v>44609</v>
      </c>
      <c r="I55" s="55">
        <v>55000</v>
      </c>
      <c r="J55" s="53">
        <v>2559.6799999999998</v>
      </c>
      <c r="K55" s="53">
        <f t="shared" si="14"/>
        <v>1578.5</v>
      </c>
      <c r="L55" s="56">
        <v>1672</v>
      </c>
      <c r="M55" s="53">
        <f t="shared" si="10"/>
        <v>5810.18</v>
      </c>
      <c r="N55" s="53">
        <f t="shared" si="11"/>
        <v>49189.82</v>
      </c>
    </row>
    <row r="56" spans="1:14" s="45" customFormat="1" ht="35.1" customHeight="1" x14ac:dyDescent="0.25">
      <c r="A56" s="64">
        <v>46</v>
      </c>
      <c r="B56" s="49" t="s">
        <v>100</v>
      </c>
      <c r="C56" s="50" t="s">
        <v>181</v>
      </c>
      <c r="D56" s="50" t="s">
        <v>76</v>
      </c>
      <c r="E56" s="51" t="s">
        <v>20</v>
      </c>
      <c r="F56" s="57" t="s">
        <v>146</v>
      </c>
      <c r="G56" s="58">
        <v>44409</v>
      </c>
      <c r="H56" s="58">
        <v>44593</v>
      </c>
      <c r="I56" s="56">
        <v>70000</v>
      </c>
      <c r="J56" s="53">
        <v>5368.48</v>
      </c>
      <c r="K56" s="53">
        <f t="shared" si="14"/>
        <v>2009</v>
      </c>
      <c r="L56" s="56">
        <f>+I56*3.04%</f>
        <v>2128</v>
      </c>
      <c r="M56" s="53">
        <f t="shared" si="10"/>
        <v>9505.48</v>
      </c>
      <c r="N56" s="53">
        <f t="shared" si="11"/>
        <v>60494.520000000004</v>
      </c>
    </row>
    <row r="57" spans="1:14" s="45" customFormat="1" ht="35.1" customHeight="1" x14ac:dyDescent="0.25">
      <c r="A57" s="64">
        <v>47</v>
      </c>
      <c r="B57" s="49" t="s">
        <v>101</v>
      </c>
      <c r="C57" s="50" t="s">
        <v>181</v>
      </c>
      <c r="D57" s="50" t="s">
        <v>76</v>
      </c>
      <c r="E57" s="51" t="s">
        <v>20</v>
      </c>
      <c r="F57" s="57" t="s">
        <v>146</v>
      </c>
      <c r="G57" s="58">
        <v>44409</v>
      </c>
      <c r="H57" s="58">
        <v>44593</v>
      </c>
      <c r="I57" s="56">
        <v>70000</v>
      </c>
      <c r="J57" s="53">
        <v>5368.48</v>
      </c>
      <c r="K57" s="53">
        <f t="shared" si="14"/>
        <v>2009</v>
      </c>
      <c r="L57" s="56">
        <f>+I57*3.04%</f>
        <v>2128</v>
      </c>
      <c r="M57" s="53">
        <f t="shared" si="10"/>
        <v>9505.48</v>
      </c>
      <c r="N57" s="53">
        <f t="shared" si="11"/>
        <v>60494.520000000004</v>
      </c>
    </row>
    <row r="58" spans="1:14" s="45" customFormat="1" ht="35.1" customHeight="1" x14ac:dyDescent="0.25">
      <c r="A58" s="64">
        <v>48</v>
      </c>
      <c r="B58" s="49" t="s">
        <v>88</v>
      </c>
      <c r="C58" s="50" t="s">
        <v>181</v>
      </c>
      <c r="D58" s="50" t="s">
        <v>218</v>
      </c>
      <c r="E58" s="51" t="s">
        <v>20</v>
      </c>
      <c r="F58" s="57" t="s">
        <v>146</v>
      </c>
      <c r="G58" s="58">
        <v>44531</v>
      </c>
      <c r="H58" s="58">
        <v>44713</v>
      </c>
      <c r="I58" s="56">
        <v>70000</v>
      </c>
      <c r="J58" s="53">
        <v>5368.48</v>
      </c>
      <c r="K58" s="53">
        <f t="shared" si="14"/>
        <v>2009</v>
      </c>
      <c r="L58" s="56">
        <f>+I58*3.04%</f>
        <v>2128</v>
      </c>
      <c r="M58" s="53">
        <f t="shared" si="10"/>
        <v>9505.48</v>
      </c>
      <c r="N58" s="53">
        <f t="shared" si="11"/>
        <v>60494.520000000004</v>
      </c>
    </row>
    <row r="59" spans="1:14" s="45" customFormat="1" ht="35.1" customHeight="1" x14ac:dyDescent="0.25">
      <c r="A59" s="64">
        <v>49</v>
      </c>
      <c r="B59" s="49" t="s">
        <v>53</v>
      </c>
      <c r="C59" s="50" t="s">
        <v>181</v>
      </c>
      <c r="D59" s="50" t="s">
        <v>50</v>
      </c>
      <c r="E59" s="51" t="s">
        <v>20</v>
      </c>
      <c r="F59" s="57" t="s">
        <v>146</v>
      </c>
      <c r="G59" s="54">
        <v>44478</v>
      </c>
      <c r="H59" s="54">
        <v>44660</v>
      </c>
      <c r="I59" s="55">
        <v>50000</v>
      </c>
      <c r="J59" s="53">
        <v>1854</v>
      </c>
      <c r="K59" s="53">
        <f t="shared" si="14"/>
        <v>1435</v>
      </c>
      <c r="L59" s="56">
        <v>1520</v>
      </c>
      <c r="M59" s="53">
        <f t="shared" si="10"/>
        <v>4809</v>
      </c>
      <c r="N59" s="53">
        <f t="shared" si="11"/>
        <v>45191</v>
      </c>
    </row>
    <row r="60" spans="1:14" s="45" customFormat="1" ht="35.1" customHeight="1" x14ac:dyDescent="0.25">
      <c r="A60" s="64">
        <v>50</v>
      </c>
      <c r="B60" s="49" t="s">
        <v>203</v>
      </c>
      <c r="C60" s="50" t="s">
        <v>202</v>
      </c>
      <c r="D60" s="50" t="s">
        <v>232</v>
      </c>
      <c r="E60" s="51" t="s">
        <v>20</v>
      </c>
      <c r="F60" s="57" t="s">
        <v>146</v>
      </c>
      <c r="G60" s="54">
        <v>44470</v>
      </c>
      <c r="H60" s="54">
        <v>44652</v>
      </c>
      <c r="I60" s="55">
        <v>130000</v>
      </c>
      <c r="J60" s="53">
        <v>19162.12</v>
      </c>
      <c r="K60" s="53">
        <f t="shared" si="14"/>
        <v>3731</v>
      </c>
      <c r="L60" s="56">
        <v>3952</v>
      </c>
      <c r="M60" s="53">
        <f t="shared" si="10"/>
        <v>26845.119999999999</v>
      </c>
      <c r="N60" s="53">
        <f t="shared" si="11"/>
        <v>103154.88</v>
      </c>
    </row>
    <row r="61" spans="1:14" s="45" customFormat="1" ht="35.1" customHeight="1" x14ac:dyDescent="0.25">
      <c r="A61" s="64">
        <v>51</v>
      </c>
      <c r="B61" s="49" t="s">
        <v>73</v>
      </c>
      <c r="C61" s="50" t="s">
        <v>202</v>
      </c>
      <c r="D61" s="50" t="s">
        <v>216</v>
      </c>
      <c r="E61" s="51" t="s">
        <v>20</v>
      </c>
      <c r="F61" s="57" t="s">
        <v>146</v>
      </c>
      <c r="G61" s="58">
        <v>44501</v>
      </c>
      <c r="H61" s="58">
        <v>44682</v>
      </c>
      <c r="I61" s="56">
        <v>130000</v>
      </c>
      <c r="J61" s="53">
        <v>19162.12</v>
      </c>
      <c r="K61" s="53">
        <f t="shared" si="14"/>
        <v>3731</v>
      </c>
      <c r="L61" s="56">
        <f>+I61*3.04%</f>
        <v>3952</v>
      </c>
      <c r="M61" s="53">
        <f t="shared" si="10"/>
        <v>26845.119999999999</v>
      </c>
      <c r="N61" s="53">
        <f t="shared" si="11"/>
        <v>103154.88</v>
      </c>
    </row>
    <row r="62" spans="1:14" s="45" customFormat="1" ht="55.5" customHeight="1" x14ac:dyDescent="0.25">
      <c r="A62" s="64">
        <v>52</v>
      </c>
      <c r="B62" s="49" t="s">
        <v>67</v>
      </c>
      <c r="C62" s="50" t="s">
        <v>202</v>
      </c>
      <c r="D62" s="50" t="s">
        <v>211</v>
      </c>
      <c r="E62" s="51" t="s">
        <v>20</v>
      </c>
      <c r="F62" s="57" t="s">
        <v>145</v>
      </c>
      <c r="G62" s="54">
        <v>44488</v>
      </c>
      <c r="H62" s="54">
        <v>44670</v>
      </c>
      <c r="I62" s="56">
        <v>130000</v>
      </c>
      <c r="J62" s="53">
        <v>19162.12</v>
      </c>
      <c r="K62" s="53">
        <f t="shared" si="14"/>
        <v>3731</v>
      </c>
      <c r="L62" s="56">
        <f>+I62*3.04%</f>
        <v>3952</v>
      </c>
      <c r="M62" s="53">
        <f t="shared" si="10"/>
        <v>26845.119999999999</v>
      </c>
      <c r="N62" s="53">
        <f t="shared" si="11"/>
        <v>103154.88</v>
      </c>
    </row>
    <row r="63" spans="1:14" s="45" customFormat="1" ht="35.1" customHeight="1" x14ac:dyDescent="0.25">
      <c r="A63" s="64">
        <v>53</v>
      </c>
      <c r="B63" s="49" t="s">
        <v>93</v>
      </c>
      <c r="C63" s="50" t="s">
        <v>202</v>
      </c>
      <c r="D63" s="50" t="s">
        <v>240</v>
      </c>
      <c r="E63" s="51" t="s">
        <v>20</v>
      </c>
      <c r="F63" s="57" t="s">
        <v>145</v>
      </c>
      <c r="G63" s="58">
        <v>44409</v>
      </c>
      <c r="H63" s="58">
        <v>44593</v>
      </c>
      <c r="I63" s="56">
        <v>140000</v>
      </c>
      <c r="J63" s="53">
        <v>21514.37</v>
      </c>
      <c r="K63" s="53">
        <f t="shared" si="14"/>
        <v>4018</v>
      </c>
      <c r="L63" s="56">
        <f>+I63*3.04%</f>
        <v>4256</v>
      </c>
      <c r="M63" s="53">
        <f t="shared" si="10"/>
        <v>29788.37</v>
      </c>
      <c r="N63" s="53">
        <f t="shared" si="11"/>
        <v>110211.63</v>
      </c>
    </row>
    <row r="64" spans="1:14" s="45" customFormat="1" ht="35.1" customHeight="1" x14ac:dyDescent="0.25">
      <c r="A64" s="64">
        <v>54</v>
      </c>
      <c r="B64" s="49" t="s">
        <v>38</v>
      </c>
      <c r="C64" s="50" t="s">
        <v>202</v>
      </c>
      <c r="D64" s="50" t="s">
        <v>218</v>
      </c>
      <c r="E64" s="51" t="s">
        <v>20</v>
      </c>
      <c r="F64" s="57" t="s">
        <v>146</v>
      </c>
      <c r="G64" s="58">
        <v>44424</v>
      </c>
      <c r="H64" s="58">
        <v>44608</v>
      </c>
      <c r="I64" s="55">
        <v>70000</v>
      </c>
      <c r="J64" s="53">
        <v>5368.48</v>
      </c>
      <c r="K64" s="53">
        <f t="shared" si="14"/>
        <v>2009</v>
      </c>
      <c r="L64" s="56">
        <v>2128</v>
      </c>
      <c r="M64" s="53">
        <f t="shared" si="10"/>
        <v>9505.48</v>
      </c>
      <c r="N64" s="53">
        <f t="shared" si="11"/>
        <v>60494.520000000004</v>
      </c>
    </row>
    <row r="65" spans="1:14" s="45" customFormat="1" ht="35.1" customHeight="1" x14ac:dyDescent="0.25">
      <c r="A65" s="64">
        <v>55</v>
      </c>
      <c r="B65" s="49" t="s">
        <v>86</v>
      </c>
      <c r="C65" s="50" t="s">
        <v>202</v>
      </c>
      <c r="D65" s="50" t="s">
        <v>218</v>
      </c>
      <c r="E65" s="51" t="s">
        <v>20</v>
      </c>
      <c r="F65" s="57" t="s">
        <v>145</v>
      </c>
      <c r="G65" s="58">
        <v>44531</v>
      </c>
      <c r="H65" s="58">
        <v>44713</v>
      </c>
      <c r="I65" s="56">
        <v>60000</v>
      </c>
      <c r="J65" s="53">
        <v>3486.68</v>
      </c>
      <c r="K65" s="53">
        <f t="shared" si="14"/>
        <v>1722</v>
      </c>
      <c r="L65" s="56">
        <f t="shared" ref="L65:L71" si="15">+I65*3.04%</f>
        <v>1824</v>
      </c>
      <c r="M65" s="53">
        <f t="shared" ref="M65:M94" si="16">SUM(J65:L65)</f>
        <v>7032.68</v>
      </c>
      <c r="N65" s="53">
        <f t="shared" ref="N65:N94" si="17">I65-M65</f>
        <v>52967.32</v>
      </c>
    </row>
    <row r="66" spans="1:14" s="45" customFormat="1" ht="35.1" customHeight="1" x14ac:dyDescent="0.25">
      <c r="A66" s="64">
        <v>56</v>
      </c>
      <c r="B66" s="49" t="s">
        <v>122</v>
      </c>
      <c r="C66" s="50" t="s">
        <v>202</v>
      </c>
      <c r="D66" s="50" t="s">
        <v>61</v>
      </c>
      <c r="E66" s="51" t="s">
        <v>20</v>
      </c>
      <c r="F66" s="57" t="s">
        <v>145</v>
      </c>
      <c r="G66" s="58">
        <v>44378</v>
      </c>
      <c r="H66" s="58">
        <v>44593</v>
      </c>
      <c r="I66" s="56">
        <v>105000</v>
      </c>
      <c r="J66" s="53">
        <v>13281.49</v>
      </c>
      <c r="K66" s="53">
        <f t="shared" si="14"/>
        <v>3013.5</v>
      </c>
      <c r="L66" s="56">
        <f t="shared" si="15"/>
        <v>3192</v>
      </c>
      <c r="M66" s="53">
        <f t="shared" si="16"/>
        <v>19486.989999999998</v>
      </c>
      <c r="N66" s="53">
        <f t="shared" si="17"/>
        <v>85513.010000000009</v>
      </c>
    </row>
    <row r="67" spans="1:14" s="45" customFormat="1" ht="35.1" customHeight="1" x14ac:dyDescent="0.25">
      <c r="A67" s="64">
        <v>57</v>
      </c>
      <c r="B67" s="49" t="s">
        <v>123</v>
      </c>
      <c r="C67" s="50" t="s">
        <v>202</v>
      </c>
      <c r="D67" s="50" t="s">
        <v>61</v>
      </c>
      <c r="E67" s="51" t="s">
        <v>20</v>
      </c>
      <c r="F67" s="57" t="s">
        <v>145</v>
      </c>
      <c r="G67" s="58">
        <v>44378</v>
      </c>
      <c r="H67" s="58">
        <v>44593</v>
      </c>
      <c r="I67" s="56">
        <v>90000</v>
      </c>
      <c r="J67" s="53">
        <v>9753.1200000000008</v>
      </c>
      <c r="K67" s="53">
        <f t="shared" si="14"/>
        <v>2583</v>
      </c>
      <c r="L67" s="56">
        <f t="shared" si="15"/>
        <v>2736</v>
      </c>
      <c r="M67" s="53">
        <f t="shared" si="16"/>
        <v>15072.12</v>
      </c>
      <c r="N67" s="53">
        <f t="shared" si="17"/>
        <v>74927.88</v>
      </c>
    </row>
    <row r="68" spans="1:14" s="45" customFormat="1" ht="35.1" customHeight="1" x14ac:dyDescent="0.25">
      <c r="A68" s="64">
        <v>58</v>
      </c>
      <c r="B68" s="49" t="s">
        <v>92</v>
      </c>
      <c r="C68" s="50" t="s">
        <v>202</v>
      </c>
      <c r="D68" s="50" t="s">
        <v>50</v>
      </c>
      <c r="E68" s="51" t="s">
        <v>20</v>
      </c>
      <c r="F68" s="57" t="s">
        <v>146</v>
      </c>
      <c r="G68" s="58">
        <v>44409</v>
      </c>
      <c r="H68" s="58">
        <v>44593</v>
      </c>
      <c r="I68" s="56">
        <v>70000</v>
      </c>
      <c r="J68" s="53">
        <v>5098.45</v>
      </c>
      <c r="K68" s="53">
        <f t="shared" si="14"/>
        <v>2009</v>
      </c>
      <c r="L68" s="56">
        <f t="shared" si="15"/>
        <v>2128</v>
      </c>
      <c r="M68" s="53">
        <f t="shared" si="16"/>
        <v>9235.4500000000007</v>
      </c>
      <c r="N68" s="53">
        <f t="shared" si="17"/>
        <v>60764.55</v>
      </c>
    </row>
    <row r="69" spans="1:14" s="45" customFormat="1" ht="35.1" customHeight="1" x14ac:dyDescent="0.25">
      <c r="A69" s="64">
        <v>59</v>
      </c>
      <c r="B69" s="49" t="s">
        <v>97</v>
      </c>
      <c r="C69" s="50" t="s">
        <v>202</v>
      </c>
      <c r="D69" s="50" t="s">
        <v>50</v>
      </c>
      <c r="E69" s="51" t="s">
        <v>20</v>
      </c>
      <c r="F69" s="57" t="s">
        <v>145</v>
      </c>
      <c r="G69" s="58">
        <v>44409</v>
      </c>
      <c r="H69" s="58">
        <v>44593</v>
      </c>
      <c r="I69" s="56">
        <v>75000</v>
      </c>
      <c r="J69" s="53">
        <v>6309.35</v>
      </c>
      <c r="K69" s="53">
        <f t="shared" si="14"/>
        <v>2152.5</v>
      </c>
      <c r="L69" s="56">
        <f t="shared" si="15"/>
        <v>2280</v>
      </c>
      <c r="M69" s="53">
        <f t="shared" si="16"/>
        <v>10741.85</v>
      </c>
      <c r="N69" s="53">
        <f t="shared" si="17"/>
        <v>64258.15</v>
      </c>
    </row>
    <row r="70" spans="1:14" s="45" customFormat="1" ht="35.1" customHeight="1" x14ac:dyDescent="0.25">
      <c r="A70" s="64">
        <v>60</v>
      </c>
      <c r="B70" s="49" t="s">
        <v>129</v>
      </c>
      <c r="C70" s="50" t="s">
        <v>202</v>
      </c>
      <c r="D70" s="50" t="s">
        <v>50</v>
      </c>
      <c r="E70" s="51" t="s">
        <v>20</v>
      </c>
      <c r="F70" s="57" t="s">
        <v>145</v>
      </c>
      <c r="G70" s="58">
        <v>44378</v>
      </c>
      <c r="H70" s="58">
        <v>44593</v>
      </c>
      <c r="I70" s="56">
        <v>75000</v>
      </c>
      <c r="J70" s="53">
        <v>6309.38</v>
      </c>
      <c r="K70" s="53">
        <f t="shared" si="14"/>
        <v>2152.5</v>
      </c>
      <c r="L70" s="56">
        <f t="shared" si="15"/>
        <v>2280</v>
      </c>
      <c r="M70" s="53">
        <f t="shared" si="16"/>
        <v>10741.880000000001</v>
      </c>
      <c r="N70" s="53">
        <f t="shared" si="17"/>
        <v>64258.119999999995</v>
      </c>
    </row>
    <row r="71" spans="1:14" s="45" customFormat="1" ht="35.1" customHeight="1" x14ac:dyDescent="0.25">
      <c r="A71" s="64">
        <v>61</v>
      </c>
      <c r="B71" s="49" t="s">
        <v>130</v>
      </c>
      <c r="C71" s="50" t="s">
        <v>202</v>
      </c>
      <c r="D71" s="50" t="s">
        <v>50</v>
      </c>
      <c r="E71" s="51" t="s">
        <v>20</v>
      </c>
      <c r="F71" s="57" t="s">
        <v>145</v>
      </c>
      <c r="G71" s="58">
        <v>44378</v>
      </c>
      <c r="H71" s="58">
        <v>44593</v>
      </c>
      <c r="I71" s="56">
        <v>70000</v>
      </c>
      <c r="J71" s="53">
        <v>5368.48</v>
      </c>
      <c r="K71" s="53">
        <f t="shared" si="14"/>
        <v>2009</v>
      </c>
      <c r="L71" s="56">
        <f t="shared" si="15"/>
        <v>2128</v>
      </c>
      <c r="M71" s="53">
        <f t="shared" si="16"/>
        <v>9505.48</v>
      </c>
      <c r="N71" s="53">
        <f t="shared" si="17"/>
        <v>60494.520000000004</v>
      </c>
    </row>
    <row r="72" spans="1:14" s="44" customFormat="1" ht="35.1" customHeight="1" x14ac:dyDescent="0.25">
      <c r="A72" s="64">
        <v>62</v>
      </c>
      <c r="B72" s="49" t="s">
        <v>14</v>
      </c>
      <c r="C72" s="50" t="s">
        <v>202</v>
      </c>
      <c r="D72" s="50" t="s">
        <v>19</v>
      </c>
      <c r="E72" s="51" t="s">
        <v>20</v>
      </c>
      <c r="F72" s="65" t="s">
        <v>145</v>
      </c>
      <c r="G72" s="52">
        <v>44409</v>
      </c>
      <c r="H72" s="52">
        <v>44593</v>
      </c>
      <c r="I72" s="53">
        <v>60000</v>
      </c>
      <c r="J72" s="53">
        <v>3486.68</v>
      </c>
      <c r="K72" s="53">
        <f t="shared" si="14"/>
        <v>1722</v>
      </c>
      <c r="L72" s="53">
        <v>1824</v>
      </c>
      <c r="M72" s="53">
        <f t="shared" si="16"/>
        <v>7032.68</v>
      </c>
      <c r="N72" s="53">
        <f t="shared" si="17"/>
        <v>52967.32</v>
      </c>
    </row>
    <row r="73" spans="1:14" s="45" customFormat="1" ht="35.1" customHeight="1" x14ac:dyDescent="0.25">
      <c r="A73" s="64">
        <v>63</v>
      </c>
      <c r="B73" s="49" t="s">
        <v>241</v>
      </c>
      <c r="C73" s="50" t="s">
        <v>202</v>
      </c>
      <c r="D73" s="49" t="s">
        <v>162</v>
      </c>
      <c r="E73" s="51" t="s">
        <v>20</v>
      </c>
      <c r="F73" s="57" t="s">
        <v>146</v>
      </c>
      <c r="G73" s="58">
        <v>44454</v>
      </c>
      <c r="H73" s="58">
        <v>44696</v>
      </c>
      <c r="I73" s="56">
        <v>60000</v>
      </c>
      <c r="J73" s="53">
        <v>3486.68</v>
      </c>
      <c r="K73" s="53">
        <f t="shared" si="14"/>
        <v>1722</v>
      </c>
      <c r="L73" s="56">
        <f>+I73*3.04%</f>
        <v>1824</v>
      </c>
      <c r="M73" s="53">
        <f t="shared" si="16"/>
        <v>7032.68</v>
      </c>
      <c r="N73" s="53">
        <f t="shared" si="17"/>
        <v>52967.32</v>
      </c>
    </row>
    <row r="74" spans="1:14" s="45" customFormat="1" ht="35.1" customHeight="1" x14ac:dyDescent="0.25">
      <c r="A74" s="64">
        <v>64</v>
      </c>
      <c r="B74" s="49" t="s">
        <v>157</v>
      </c>
      <c r="C74" s="50" t="s">
        <v>202</v>
      </c>
      <c r="D74" s="49" t="s">
        <v>162</v>
      </c>
      <c r="E74" s="51" t="s">
        <v>20</v>
      </c>
      <c r="F74" s="57" t="s">
        <v>145</v>
      </c>
      <c r="G74" s="58">
        <v>44454</v>
      </c>
      <c r="H74" s="58">
        <v>44696</v>
      </c>
      <c r="I74" s="56">
        <v>60000</v>
      </c>
      <c r="J74" s="53">
        <v>3486.68</v>
      </c>
      <c r="K74" s="53">
        <f t="shared" si="14"/>
        <v>1722</v>
      </c>
      <c r="L74" s="56">
        <f>+I74*3.04%</f>
        <v>1824</v>
      </c>
      <c r="M74" s="53">
        <f t="shared" si="16"/>
        <v>7032.68</v>
      </c>
      <c r="N74" s="53">
        <f t="shared" si="17"/>
        <v>52967.32</v>
      </c>
    </row>
    <row r="75" spans="1:14" s="45" customFormat="1" ht="35.1" customHeight="1" x14ac:dyDescent="0.25">
      <c r="A75" s="64">
        <v>65</v>
      </c>
      <c r="B75" s="49" t="s">
        <v>158</v>
      </c>
      <c r="C75" s="50" t="s">
        <v>202</v>
      </c>
      <c r="D75" s="49" t="s">
        <v>162</v>
      </c>
      <c r="E75" s="51" t="s">
        <v>20</v>
      </c>
      <c r="F75" s="57" t="s">
        <v>145</v>
      </c>
      <c r="G75" s="58">
        <v>44454</v>
      </c>
      <c r="H75" s="58">
        <v>44696</v>
      </c>
      <c r="I75" s="56">
        <v>60000</v>
      </c>
      <c r="J75" s="53">
        <v>3486.68</v>
      </c>
      <c r="K75" s="53">
        <f t="shared" si="14"/>
        <v>1722</v>
      </c>
      <c r="L75" s="56">
        <f>+I75*3.04%</f>
        <v>1824</v>
      </c>
      <c r="M75" s="53">
        <f t="shared" si="16"/>
        <v>7032.68</v>
      </c>
      <c r="N75" s="53">
        <f t="shared" si="17"/>
        <v>52967.32</v>
      </c>
    </row>
    <row r="76" spans="1:14" s="45" customFormat="1" ht="35.1" customHeight="1" x14ac:dyDescent="0.25">
      <c r="A76" s="64">
        <v>66</v>
      </c>
      <c r="B76" s="49" t="s">
        <v>24</v>
      </c>
      <c r="C76" s="50" t="s">
        <v>202</v>
      </c>
      <c r="D76" s="50" t="s">
        <v>230</v>
      </c>
      <c r="E76" s="51" t="s">
        <v>20</v>
      </c>
      <c r="F76" s="57" t="s">
        <v>146</v>
      </c>
      <c r="G76" s="52">
        <v>44516</v>
      </c>
      <c r="H76" s="52">
        <v>44697</v>
      </c>
      <c r="I76" s="55">
        <v>90000</v>
      </c>
      <c r="J76" s="53">
        <v>9753.1200000000008</v>
      </c>
      <c r="K76" s="53">
        <f t="shared" si="14"/>
        <v>2583</v>
      </c>
      <c r="L76" s="56">
        <v>2736</v>
      </c>
      <c r="M76" s="53">
        <f t="shared" si="16"/>
        <v>15072.12</v>
      </c>
      <c r="N76" s="53">
        <f t="shared" si="17"/>
        <v>74927.88</v>
      </c>
    </row>
    <row r="77" spans="1:14" s="45" customFormat="1" ht="35.1" customHeight="1" x14ac:dyDescent="0.25">
      <c r="A77" s="64">
        <v>67</v>
      </c>
      <c r="B77" s="49" t="s">
        <v>26</v>
      </c>
      <c r="C77" s="50" t="s">
        <v>202</v>
      </c>
      <c r="D77" s="50" t="s">
        <v>230</v>
      </c>
      <c r="E77" s="51" t="s">
        <v>20</v>
      </c>
      <c r="F77" s="57" t="s">
        <v>145</v>
      </c>
      <c r="G77" s="52">
        <v>44540</v>
      </c>
      <c r="H77" s="52">
        <v>44722</v>
      </c>
      <c r="I77" s="55">
        <v>90000</v>
      </c>
      <c r="J77" s="53">
        <v>9753.1200000000008</v>
      </c>
      <c r="K77" s="53">
        <f t="shared" si="14"/>
        <v>2583</v>
      </c>
      <c r="L77" s="56">
        <v>2736</v>
      </c>
      <c r="M77" s="53">
        <f t="shared" si="16"/>
        <v>15072.12</v>
      </c>
      <c r="N77" s="53">
        <f t="shared" si="17"/>
        <v>74927.88</v>
      </c>
    </row>
    <row r="78" spans="1:14" s="45" customFormat="1" ht="35.1" customHeight="1" x14ac:dyDescent="0.25">
      <c r="A78" s="64">
        <v>68</v>
      </c>
      <c r="B78" s="49" t="s">
        <v>35</v>
      </c>
      <c r="C78" s="50" t="s">
        <v>202</v>
      </c>
      <c r="D78" s="50" t="s">
        <v>230</v>
      </c>
      <c r="E78" s="51" t="s">
        <v>20</v>
      </c>
      <c r="F78" s="57" t="s">
        <v>146</v>
      </c>
      <c r="G78" s="52">
        <v>44409</v>
      </c>
      <c r="H78" s="52">
        <v>44593</v>
      </c>
      <c r="I78" s="55">
        <v>40000</v>
      </c>
      <c r="J78" s="53">
        <v>442.65</v>
      </c>
      <c r="K78" s="53">
        <f t="shared" si="14"/>
        <v>1148</v>
      </c>
      <c r="L78" s="55">
        <v>1216</v>
      </c>
      <c r="M78" s="53">
        <f t="shared" si="16"/>
        <v>2806.65</v>
      </c>
      <c r="N78" s="53">
        <f t="shared" si="17"/>
        <v>37193.35</v>
      </c>
    </row>
    <row r="79" spans="1:14" s="45" customFormat="1" ht="35.1" customHeight="1" x14ac:dyDescent="0.25">
      <c r="A79" s="64">
        <v>69</v>
      </c>
      <c r="B79" s="49" t="s">
        <v>64</v>
      </c>
      <c r="C79" s="50" t="s">
        <v>202</v>
      </c>
      <c r="D79" s="50" t="s">
        <v>230</v>
      </c>
      <c r="E79" s="51" t="s">
        <v>20</v>
      </c>
      <c r="F79" s="57" t="s">
        <v>146</v>
      </c>
      <c r="G79" s="54">
        <v>44483</v>
      </c>
      <c r="H79" s="54">
        <v>44665</v>
      </c>
      <c r="I79" s="55">
        <v>90000</v>
      </c>
      <c r="J79" s="53">
        <v>9753.1200000000008</v>
      </c>
      <c r="K79" s="53">
        <f t="shared" si="14"/>
        <v>2583</v>
      </c>
      <c r="L79" s="56">
        <f t="shared" ref="L79:L84" si="18">+I79*3.04%</f>
        <v>2736</v>
      </c>
      <c r="M79" s="53">
        <f t="shared" si="16"/>
        <v>15072.12</v>
      </c>
      <c r="N79" s="53">
        <f t="shared" si="17"/>
        <v>74927.88</v>
      </c>
    </row>
    <row r="80" spans="1:14" s="45" customFormat="1" ht="35.1" customHeight="1" x14ac:dyDescent="0.25">
      <c r="A80" s="64">
        <v>70</v>
      </c>
      <c r="B80" s="49" t="s">
        <v>94</v>
      </c>
      <c r="C80" s="50" t="s">
        <v>202</v>
      </c>
      <c r="D80" s="50" t="s">
        <v>230</v>
      </c>
      <c r="E80" s="51" t="s">
        <v>20</v>
      </c>
      <c r="F80" s="57" t="s">
        <v>146</v>
      </c>
      <c r="G80" s="58">
        <v>44409</v>
      </c>
      <c r="H80" s="58">
        <v>44593</v>
      </c>
      <c r="I80" s="56">
        <v>90000</v>
      </c>
      <c r="J80" s="53">
        <v>9753.1200000000008</v>
      </c>
      <c r="K80" s="53">
        <f t="shared" si="14"/>
        <v>2583</v>
      </c>
      <c r="L80" s="56">
        <f t="shared" si="18"/>
        <v>2736</v>
      </c>
      <c r="M80" s="53">
        <f t="shared" si="16"/>
        <v>15072.12</v>
      </c>
      <c r="N80" s="53">
        <f t="shared" si="17"/>
        <v>74927.88</v>
      </c>
    </row>
    <row r="81" spans="1:14" s="45" customFormat="1" ht="35.1" customHeight="1" x14ac:dyDescent="0.25">
      <c r="A81" s="64">
        <v>71</v>
      </c>
      <c r="B81" s="49" t="s">
        <v>121</v>
      </c>
      <c r="C81" s="50" t="s">
        <v>202</v>
      </c>
      <c r="D81" s="50" t="s">
        <v>230</v>
      </c>
      <c r="E81" s="51" t="s">
        <v>20</v>
      </c>
      <c r="F81" s="57" t="s">
        <v>146</v>
      </c>
      <c r="G81" s="58">
        <v>44378</v>
      </c>
      <c r="H81" s="58">
        <v>44593</v>
      </c>
      <c r="I81" s="56">
        <v>90000</v>
      </c>
      <c r="J81" s="53">
        <v>9753.1200000000008</v>
      </c>
      <c r="K81" s="53">
        <f t="shared" si="14"/>
        <v>2583</v>
      </c>
      <c r="L81" s="56">
        <f t="shared" si="18"/>
        <v>2736</v>
      </c>
      <c r="M81" s="53">
        <f t="shared" si="16"/>
        <v>15072.12</v>
      </c>
      <c r="N81" s="53">
        <f t="shared" si="17"/>
        <v>74927.88</v>
      </c>
    </row>
    <row r="82" spans="1:14" s="45" customFormat="1" ht="35.1" customHeight="1" x14ac:dyDescent="0.25">
      <c r="A82" s="64">
        <v>72</v>
      </c>
      <c r="B82" s="49" t="s">
        <v>128</v>
      </c>
      <c r="C82" s="50" t="s">
        <v>202</v>
      </c>
      <c r="D82" s="50" t="s">
        <v>230</v>
      </c>
      <c r="E82" s="51" t="s">
        <v>20</v>
      </c>
      <c r="F82" s="57" t="s">
        <v>145</v>
      </c>
      <c r="G82" s="58">
        <v>44378</v>
      </c>
      <c r="H82" s="58">
        <v>44593</v>
      </c>
      <c r="I82" s="56">
        <v>90000</v>
      </c>
      <c r="J82" s="53">
        <v>9753.1200000000008</v>
      </c>
      <c r="K82" s="53">
        <f t="shared" si="14"/>
        <v>2583</v>
      </c>
      <c r="L82" s="56">
        <f t="shared" si="18"/>
        <v>2736</v>
      </c>
      <c r="M82" s="53">
        <f t="shared" si="16"/>
        <v>15072.12</v>
      </c>
      <c r="N82" s="53">
        <f t="shared" si="17"/>
        <v>74927.88</v>
      </c>
    </row>
    <row r="83" spans="1:14" s="45" customFormat="1" ht="35.1" customHeight="1" x14ac:dyDescent="0.25">
      <c r="A83" s="64">
        <v>73</v>
      </c>
      <c r="B83" s="49" t="s">
        <v>151</v>
      </c>
      <c r="C83" s="50" t="s">
        <v>202</v>
      </c>
      <c r="D83" s="50" t="s">
        <v>230</v>
      </c>
      <c r="E83" s="51" t="s">
        <v>20</v>
      </c>
      <c r="F83" s="57" t="s">
        <v>146</v>
      </c>
      <c r="G83" s="58">
        <v>44454</v>
      </c>
      <c r="H83" s="58">
        <v>44696</v>
      </c>
      <c r="I83" s="56">
        <v>90000</v>
      </c>
      <c r="J83" s="53">
        <v>9753.1200000000008</v>
      </c>
      <c r="K83" s="53">
        <f t="shared" si="14"/>
        <v>2583</v>
      </c>
      <c r="L83" s="56">
        <f t="shared" si="18"/>
        <v>2736</v>
      </c>
      <c r="M83" s="53">
        <f t="shared" si="16"/>
        <v>15072.12</v>
      </c>
      <c r="N83" s="53">
        <f t="shared" si="17"/>
        <v>74927.88</v>
      </c>
    </row>
    <row r="84" spans="1:14" s="45" customFormat="1" ht="35.1" customHeight="1" x14ac:dyDescent="0.25">
      <c r="A84" s="64">
        <v>74</v>
      </c>
      <c r="B84" s="49" t="s">
        <v>152</v>
      </c>
      <c r="C84" s="50" t="s">
        <v>202</v>
      </c>
      <c r="D84" s="50" t="s">
        <v>230</v>
      </c>
      <c r="E84" s="51" t="s">
        <v>20</v>
      </c>
      <c r="F84" s="57" t="s">
        <v>146</v>
      </c>
      <c r="G84" s="58">
        <v>44454</v>
      </c>
      <c r="H84" s="58">
        <v>44696</v>
      </c>
      <c r="I84" s="56">
        <v>90000</v>
      </c>
      <c r="J84" s="53">
        <v>9753.1200000000008</v>
      </c>
      <c r="K84" s="53">
        <f t="shared" si="14"/>
        <v>2583</v>
      </c>
      <c r="L84" s="56">
        <f t="shared" si="18"/>
        <v>2736</v>
      </c>
      <c r="M84" s="53">
        <f t="shared" si="16"/>
        <v>15072.12</v>
      </c>
      <c r="N84" s="53">
        <f t="shared" si="17"/>
        <v>74927.88</v>
      </c>
    </row>
    <row r="85" spans="1:14" s="45" customFormat="1" ht="35.1" customHeight="1" x14ac:dyDescent="0.25">
      <c r="A85" s="64">
        <v>75</v>
      </c>
      <c r="B85" s="49" t="s">
        <v>155</v>
      </c>
      <c r="C85" s="50" t="s">
        <v>202</v>
      </c>
      <c r="D85" s="50" t="s">
        <v>230</v>
      </c>
      <c r="E85" s="51" t="s">
        <v>20</v>
      </c>
      <c r="F85" s="57" t="s">
        <v>146</v>
      </c>
      <c r="G85" s="58">
        <v>44454</v>
      </c>
      <c r="H85" s="58">
        <v>44696</v>
      </c>
      <c r="I85" s="56">
        <v>90000</v>
      </c>
      <c r="J85" s="53">
        <v>9415.59</v>
      </c>
      <c r="K85" s="53">
        <v>2583</v>
      </c>
      <c r="L85" s="56">
        <v>2736</v>
      </c>
      <c r="M85" s="53">
        <f t="shared" si="16"/>
        <v>14734.59</v>
      </c>
      <c r="N85" s="53">
        <f t="shared" si="17"/>
        <v>75265.41</v>
      </c>
    </row>
    <row r="86" spans="1:14" s="45" customFormat="1" ht="35.1" customHeight="1" x14ac:dyDescent="0.25">
      <c r="A86" s="64">
        <v>76</v>
      </c>
      <c r="B86" s="49" t="s">
        <v>156</v>
      </c>
      <c r="C86" s="50" t="s">
        <v>202</v>
      </c>
      <c r="D86" s="50" t="s">
        <v>230</v>
      </c>
      <c r="E86" s="51" t="s">
        <v>20</v>
      </c>
      <c r="F86" s="57" t="s">
        <v>146</v>
      </c>
      <c r="G86" s="58">
        <v>44454</v>
      </c>
      <c r="H86" s="58">
        <v>44696</v>
      </c>
      <c r="I86" s="56">
        <v>90000</v>
      </c>
      <c r="J86" s="53">
        <v>9753.1200000000008</v>
      </c>
      <c r="K86" s="53">
        <f t="shared" ref="K86:K101" si="19">+I86*2.87%</f>
        <v>2583</v>
      </c>
      <c r="L86" s="56">
        <f>+I86*3.04%</f>
        <v>2736</v>
      </c>
      <c r="M86" s="53">
        <f t="shared" si="16"/>
        <v>15072.12</v>
      </c>
      <c r="N86" s="53">
        <f t="shared" si="17"/>
        <v>74927.88</v>
      </c>
    </row>
    <row r="87" spans="1:14" s="45" customFormat="1" ht="35.1" customHeight="1" x14ac:dyDescent="0.25">
      <c r="A87" s="64">
        <v>77</v>
      </c>
      <c r="B87" s="49" t="s">
        <v>165</v>
      </c>
      <c r="C87" s="50" t="s">
        <v>202</v>
      </c>
      <c r="D87" s="50" t="s">
        <v>230</v>
      </c>
      <c r="E87" s="51" t="s">
        <v>20</v>
      </c>
      <c r="F87" s="57" t="s">
        <v>146</v>
      </c>
      <c r="G87" s="60">
        <v>44409</v>
      </c>
      <c r="H87" s="58">
        <v>44562</v>
      </c>
      <c r="I87" s="56">
        <v>55000</v>
      </c>
      <c r="J87" s="53">
        <v>2559.6799999999998</v>
      </c>
      <c r="K87" s="66">
        <f t="shared" si="19"/>
        <v>1578.5</v>
      </c>
      <c r="L87" s="56">
        <f>+I87*3.04%</f>
        <v>1672</v>
      </c>
      <c r="M87" s="53">
        <f t="shared" si="16"/>
        <v>5810.18</v>
      </c>
      <c r="N87" s="53">
        <f t="shared" si="17"/>
        <v>49189.82</v>
      </c>
    </row>
    <row r="88" spans="1:14" s="45" customFormat="1" ht="35.1" customHeight="1" x14ac:dyDescent="0.25">
      <c r="A88" s="64">
        <v>78</v>
      </c>
      <c r="B88" s="49" t="s">
        <v>227</v>
      </c>
      <c r="C88" s="50" t="s">
        <v>202</v>
      </c>
      <c r="D88" s="50" t="s">
        <v>230</v>
      </c>
      <c r="E88" s="51" t="s">
        <v>20</v>
      </c>
      <c r="F88" s="57" t="s">
        <v>146</v>
      </c>
      <c r="G88" s="60">
        <v>44409</v>
      </c>
      <c r="H88" s="58">
        <v>44562</v>
      </c>
      <c r="I88" s="56">
        <v>55000</v>
      </c>
      <c r="J88" s="53">
        <v>2559.6799999999998</v>
      </c>
      <c r="K88" s="66">
        <f t="shared" si="19"/>
        <v>1578.5</v>
      </c>
      <c r="L88" s="56">
        <f>+I88*3.04%</f>
        <v>1672</v>
      </c>
      <c r="M88" s="53">
        <f t="shared" si="16"/>
        <v>5810.18</v>
      </c>
      <c r="N88" s="53">
        <f t="shared" si="17"/>
        <v>49189.82</v>
      </c>
    </row>
    <row r="89" spans="1:14" s="45" customFormat="1" ht="35.1" customHeight="1" x14ac:dyDescent="0.25">
      <c r="A89" s="64">
        <v>79</v>
      </c>
      <c r="B89" s="49" t="s">
        <v>153</v>
      </c>
      <c r="C89" s="50" t="s">
        <v>202</v>
      </c>
      <c r="D89" s="49" t="s">
        <v>161</v>
      </c>
      <c r="E89" s="51" t="s">
        <v>20</v>
      </c>
      <c r="F89" s="57" t="s">
        <v>146</v>
      </c>
      <c r="G89" s="58">
        <v>44454</v>
      </c>
      <c r="H89" s="58">
        <v>44696</v>
      </c>
      <c r="I89" s="56">
        <v>35000</v>
      </c>
      <c r="J89" s="53">
        <v>0</v>
      </c>
      <c r="K89" s="53">
        <f t="shared" si="19"/>
        <v>1004.5</v>
      </c>
      <c r="L89" s="56">
        <f>+I89*3.04%</f>
        <v>1064</v>
      </c>
      <c r="M89" s="53">
        <f t="shared" si="16"/>
        <v>2068.5</v>
      </c>
      <c r="N89" s="53">
        <f t="shared" si="17"/>
        <v>32931.5</v>
      </c>
    </row>
    <row r="90" spans="1:14" s="44" customFormat="1" ht="35.1" customHeight="1" x14ac:dyDescent="0.25">
      <c r="A90" s="64">
        <v>80</v>
      </c>
      <c r="B90" s="49" t="s">
        <v>21</v>
      </c>
      <c r="C90" s="50" t="s">
        <v>202</v>
      </c>
      <c r="D90" s="50" t="s">
        <v>138</v>
      </c>
      <c r="E90" s="51" t="s">
        <v>20</v>
      </c>
      <c r="F90" s="65" t="s">
        <v>145</v>
      </c>
      <c r="G90" s="52">
        <v>44409</v>
      </c>
      <c r="H90" s="52">
        <v>44593</v>
      </c>
      <c r="I90" s="55">
        <v>26250</v>
      </c>
      <c r="J90" s="53">
        <v>0</v>
      </c>
      <c r="K90" s="53">
        <f t="shared" si="19"/>
        <v>753.375</v>
      </c>
      <c r="L90" s="53">
        <v>798</v>
      </c>
      <c r="M90" s="53">
        <f t="shared" si="16"/>
        <v>1551.375</v>
      </c>
      <c r="N90" s="53">
        <f t="shared" si="17"/>
        <v>24698.625</v>
      </c>
    </row>
    <row r="91" spans="1:14" s="45" customFormat="1" ht="35.1" customHeight="1" x14ac:dyDescent="0.25">
      <c r="A91" s="64">
        <v>81</v>
      </c>
      <c r="B91" s="49" t="s">
        <v>30</v>
      </c>
      <c r="C91" s="50" t="s">
        <v>202</v>
      </c>
      <c r="D91" s="50" t="s">
        <v>138</v>
      </c>
      <c r="E91" s="51" t="s">
        <v>20</v>
      </c>
      <c r="F91" s="57" t="s">
        <v>146</v>
      </c>
      <c r="G91" s="54">
        <v>44470</v>
      </c>
      <c r="H91" s="54">
        <v>44652</v>
      </c>
      <c r="I91" s="55">
        <v>25000</v>
      </c>
      <c r="J91" s="53">
        <v>0</v>
      </c>
      <c r="K91" s="53">
        <f t="shared" si="19"/>
        <v>717.5</v>
      </c>
      <c r="L91" s="56">
        <v>760</v>
      </c>
      <c r="M91" s="53">
        <f t="shared" si="16"/>
        <v>1477.5</v>
      </c>
      <c r="N91" s="53">
        <f t="shared" si="17"/>
        <v>23522.5</v>
      </c>
    </row>
    <row r="92" spans="1:14" s="45" customFormat="1" ht="35.1" customHeight="1" x14ac:dyDescent="0.25">
      <c r="A92" s="64">
        <v>82</v>
      </c>
      <c r="B92" s="49" t="s">
        <v>167</v>
      </c>
      <c r="C92" s="50" t="s">
        <v>202</v>
      </c>
      <c r="D92" s="50" t="s">
        <v>138</v>
      </c>
      <c r="E92" s="51" t="s">
        <v>20</v>
      </c>
      <c r="F92" s="57" t="s">
        <v>146</v>
      </c>
      <c r="G92" s="58">
        <v>44511</v>
      </c>
      <c r="H92" s="58">
        <v>44692</v>
      </c>
      <c r="I92" s="56">
        <v>40000</v>
      </c>
      <c r="J92" s="53">
        <v>442.65</v>
      </c>
      <c r="K92" s="53">
        <f t="shared" si="19"/>
        <v>1148</v>
      </c>
      <c r="L92" s="56">
        <f>+I92*3.04%</f>
        <v>1216</v>
      </c>
      <c r="M92" s="53">
        <f t="shared" si="16"/>
        <v>2806.65</v>
      </c>
      <c r="N92" s="53">
        <f t="shared" si="17"/>
        <v>37193.35</v>
      </c>
    </row>
    <row r="93" spans="1:14" s="45" customFormat="1" ht="35.1" customHeight="1" x14ac:dyDescent="0.25">
      <c r="A93" s="64">
        <v>83</v>
      </c>
      <c r="B93" s="49" t="s">
        <v>124</v>
      </c>
      <c r="C93" s="50" t="s">
        <v>202</v>
      </c>
      <c r="D93" s="50" t="s">
        <v>138</v>
      </c>
      <c r="E93" s="51" t="s">
        <v>20</v>
      </c>
      <c r="F93" s="57" t="s">
        <v>146</v>
      </c>
      <c r="G93" s="58">
        <v>44378</v>
      </c>
      <c r="H93" s="58">
        <v>44593</v>
      </c>
      <c r="I93" s="56">
        <v>40000</v>
      </c>
      <c r="J93" s="53">
        <v>442.65</v>
      </c>
      <c r="K93" s="53">
        <f t="shared" si="19"/>
        <v>1148</v>
      </c>
      <c r="L93" s="56">
        <f>+I93*3.04%</f>
        <v>1216</v>
      </c>
      <c r="M93" s="53">
        <f t="shared" si="16"/>
        <v>2806.65</v>
      </c>
      <c r="N93" s="53">
        <f t="shared" si="17"/>
        <v>37193.35</v>
      </c>
    </row>
    <row r="94" spans="1:14" s="45" customFormat="1" ht="35.1" customHeight="1" x14ac:dyDescent="0.25">
      <c r="A94" s="64">
        <v>84</v>
      </c>
      <c r="B94" s="49" t="s">
        <v>125</v>
      </c>
      <c r="C94" s="50" t="s">
        <v>202</v>
      </c>
      <c r="D94" s="50" t="s">
        <v>138</v>
      </c>
      <c r="E94" s="51" t="s">
        <v>20</v>
      </c>
      <c r="F94" s="57" t="s">
        <v>146</v>
      </c>
      <c r="G94" s="58">
        <v>44378</v>
      </c>
      <c r="H94" s="58">
        <v>44593</v>
      </c>
      <c r="I94" s="56">
        <v>35000</v>
      </c>
      <c r="J94" s="53">
        <v>0</v>
      </c>
      <c r="K94" s="53">
        <f t="shared" si="19"/>
        <v>1004.5</v>
      </c>
      <c r="L94" s="56">
        <f>+I94*3.04%</f>
        <v>1064</v>
      </c>
      <c r="M94" s="53">
        <f t="shared" si="16"/>
        <v>2068.5</v>
      </c>
      <c r="N94" s="53">
        <f t="shared" si="17"/>
        <v>32931.5</v>
      </c>
    </row>
    <row r="95" spans="1:14" s="45" customFormat="1" ht="35.1" customHeight="1" x14ac:dyDescent="0.25">
      <c r="A95" s="64">
        <v>85</v>
      </c>
      <c r="B95" s="49" t="s">
        <v>127</v>
      </c>
      <c r="C95" s="50" t="s">
        <v>202</v>
      </c>
      <c r="D95" s="50" t="s">
        <v>138</v>
      </c>
      <c r="E95" s="51" t="s">
        <v>20</v>
      </c>
      <c r="F95" s="57" t="s">
        <v>146</v>
      </c>
      <c r="G95" s="58">
        <v>44378</v>
      </c>
      <c r="H95" s="58">
        <v>44593</v>
      </c>
      <c r="I95" s="56">
        <v>40000</v>
      </c>
      <c r="J95" s="53">
        <v>442.65</v>
      </c>
      <c r="K95" s="53">
        <f t="shared" si="19"/>
        <v>1148</v>
      </c>
      <c r="L95" s="56">
        <f t="shared" ref="L95" si="20">+I95*3.04%</f>
        <v>1216</v>
      </c>
      <c r="M95" s="53">
        <f t="shared" ref="M95" si="21">SUM(J95:L95)</f>
        <v>2806.65</v>
      </c>
      <c r="N95" s="53">
        <f t="shared" ref="N95" si="22">I95-M95</f>
        <v>37193.35</v>
      </c>
    </row>
    <row r="96" spans="1:14" s="45" customFormat="1" ht="35.1" customHeight="1" x14ac:dyDescent="0.25">
      <c r="A96" s="64">
        <v>86</v>
      </c>
      <c r="B96" s="49" t="s">
        <v>44</v>
      </c>
      <c r="C96" s="50" t="s">
        <v>217</v>
      </c>
      <c r="D96" s="50" t="s">
        <v>201</v>
      </c>
      <c r="E96" s="51" t="s">
        <v>20</v>
      </c>
      <c r="F96" s="57" t="s">
        <v>146</v>
      </c>
      <c r="G96" s="54">
        <v>44470</v>
      </c>
      <c r="H96" s="54">
        <v>44652</v>
      </c>
      <c r="I96" s="55">
        <v>120000</v>
      </c>
      <c r="J96" s="53">
        <v>16809.87</v>
      </c>
      <c r="K96" s="53">
        <f t="shared" si="19"/>
        <v>3444</v>
      </c>
      <c r="L96" s="56">
        <v>3648</v>
      </c>
      <c r="M96" s="53">
        <f t="shared" ref="M96:M101" si="23">SUM(J96:L96)</f>
        <v>23901.87</v>
      </c>
      <c r="N96" s="53">
        <f t="shared" ref="N96:N101" si="24">I96-M96</f>
        <v>96098.13</v>
      </c>
    </row>
    <row r="97" spans="1:14" s="45" customFormat="1" ht="35.1" customHeight="1" x14ac:dyDescent="0.25">
      <c r="A97" s="64">
        <v>87</v>
      </c>
      <c r="B97" s="49" t="s">
        <v>87</v>
      </c>
      <c r="C97" s="50" t="s">
        <v>217</v>
      </c>
      <c r="D97" s="50" t="s">
        <v>85</v>
      </c>
      <c r="E97" s="51" t="s">
        <v>20</v>
      </c>
      <c r="F97" s="57" t="s">
        <v>146</v>
      </c>
      <c r="G97" s="58">
        <v>44531</v>
      </c>
      <c r="H97" s="58">
        <v>44713</v>
      </c>
      <c r="I97" s="56">
        <v>55000</v>
      </c>
      <c r="J97" s="53">
        <v>2559.6799999999998</v>
      </c>
      <c r="K97" s="53">
        <f t="shared" si="19"/>
        <v>1578.5</v>
      </c>
      <c r="L97" s="56">
        <f>+I97*3.04%</f>
        <v>1672</v>
      </c>
      <c r="M97" s="53">
        <f t="shared" si="23"/>
        <v>5810.18</v>
      </c>
      <c r="N97" s="53">
        <f t="shared" si="24"/>
        <v>49189.82</v>
      </c>
    </row>
    <row r="98" spans="1:14" s="45" customFormat="1" ht="35.1" customHeight="1" x14ac:dyDescent="0.25">
      <c r="A98" s="64">
        <v>88</v>
      </c>
      <c r="B98" s="49" t="s">
        <v>96</v>
      </c>
      <c r="C98" s="50" t="s">
        <v>217</v>
      </c>
      <c r="D98" s="50" t="s">
        <v>54</v>
      </c>
      <c r="E98" s="51" t="s">
        <v>20</v>
      </c>
      <c r="F98" s="57" t="s">
        <v>146</v>
      </c>
      <c r="G98" s="58">
        <v>44409</v>
      </c>
      <c r="H98" s="58">
        <v>44593</v>
      </c>
      <c r="I98" s="56">
        <v>70000</v>
      </c>
      <c r="J98" s="53">
        <v>5368.48</v>
      </c>
      <c r="K98" s="53">
        <f t="shared" si="19"/>
        <v>2009</v>
      </c>
      <c r="L98" s="56">
        <f>+I98*3.04%</f>
        <v>2128</v>
      </c>
      <c r="M98" s="53">
        <f t="shared" si="23"/>
        <v>9505.48</v>
      </c>
      <c r="N98" s="53">
        <f t="shared" si="24"/>
        <v>60494.520000000004</v>
      </c>
    </row>
    <row r="99" spans="1:14" s="45" customFormat="1" ht="35.1" customHeight="1" x14ac:dyDescent="0.25">
      <c r="A99" s="64">
        <v>89</v>
      </c>
      <c r="B99" s="49" t="s">
        <v>169</v>
      </c>
      <c r="C99" s="50" t="s">
        <v>217</v>
      </c>
      <c r="D99" s="50" t="s">
        <v>54</v>
      </c>
      <c r="E99" s="51" t="s">
        <v>20</v>
      </c>
      <c r="F99" s="57" t="s">
        <v>146</v>
      </c>
      <c r="G99" s="58">
        <v>44511</v>
      </c>
      <c r="H99" s="58">
        <v>44692</v>
      </c>
      <c r="I99" s="56">
        <v>60000</v>
      </c>
      <c r="J99" s="53">
        <v>3486.68</v>
      </c>
      <c r="K99" s="53">
        <f t="shared" si="19"/>
        <v>1722</v>
      </c>
      <c r="L99" s="56">
        <f>+I99*3.04%</f>
        <v>1824</v>
      </c>
      <c r="M99" s="53">
        <f t="shared" si="23"/>
        <v>7032.68</v>
      </c>
      <c r="N99" s="53">
        <f t="shared" si="24"/>
        <v>52967.32</v>
      </c>
    </row>
    <row r="100" spans="1:14" s="45" customFormat="1" ht="35.1" customHeight="1" x14ac:dyDescent="0.25">
      <c r="A100" s="64">
        <v>90</v>
      </c>
      <c r="B100" s="49" t="s">
        <v>170</v>
      </c>
      <c r="C100" s="50" t="s">
        <v>217</v>
      </c>
      <c r="D100" s="50" t="s">
        <v>54</v>
      </c>
      <c r="E100" s="51" t="s">
        <v>20</v>
      </c>
      <c r="F100" s="57" t="s">
        <v>146</v>
      </c>
      <c r="G100" s="58">
        <v>44511</v>
      </c>
      <c r="H100" s="58">
        <v>44692</v>
      </c>
      <c r="I100" s="56">
        <v>60000</v>
      </c>
      <c r="J100" s="53">
        <v>3486.68</v>
      </c>
      <c r="K100" s="53">
        <f t="shared" si="19"/>
        <v>1722</v>
      </c>
      <c r="L100" s="56">
        <f>+I100*3.04%</f>
        <v>1824</v>
      </c>
      <c r="M100" s="53">
        <f t="shared" si="23"/>
        <v>7032.68</v>
      </c>
      <c r="N100" s="53">
        <f t="shared" si="24"/>
        <v>52967.32</v>
      </c>
    </row>
    <row r="101" spans="1:14" s="45" customFormat="1" ht="35.1" customHeight="1" x14ac:dyDescent="0.25">
      <c r="A101" s="64">
        <v>91</v>
      </c>
      <c r="B101" s="49" t="s">
        <v>126</v>
      </c>
      <c r="C101" s="50" t="s">
        <v>217</v>
      </c>
      <c r="D101" s="50" t="s">
        <v>138</v>
      </c>
      <c r="E101" s="51" t="s">
        <v>20</v>
      </c>
      <c r="F101" s="57" t="s">
        <v>146</v>
      </c>
      <c r="G101" s="58">
        <v>44378</v>
      </c>
      <c r="H101" s="58">
        <v>44593</v>
      </c>
      <c r="I101" s="56">
        <v>40000</v>
      </c>
      <c r="J101" s="53">
        <v>442.65</v>
      </c>
      <c r="K101" s="53">
        <f t="shared" si="19"/>
        <v>1148</v>
      </c>
      <c r="L101" s="56">
        <f>+I101*3.04%</f>
        <v>1216</v>
      </c>
      <c r="M101" s="53">
        <f t="shared" si="23"/>
        <v>2806.65</v>
      </c>
      <c r="N101" s="53">
        <f t="shared" si="24"/>
        <v>37193.35</v>
      </c>
    </row>
    <row r="102" spans="1:14" s="45" customFormat="1" ht="35.1" customHeight="1" x14ac:dyDescent="0.25">
      <c r="A102" s="64">
        <v>92</v>
      </c>
      <c r="B102" s="49" t="s">
        <v>168</v>
      </c>
      <c r="C102" s="50" t="s">
        <v>217</v>
      </c>
      <c r="D102" s="50" t="s">
        <v>138</v>
      </c>
      <c r="E102" s="51" t="s">
        <v>20</v>
      </c>
      <c r="F102" s="57" t="s">
        <v>146</v>
      </c>
      <c r="G102" s="58">
        <v>44511</v>
      </c>
      <c r="H102" s="58">
        <v>44723</v>
      </c>
      <c r="I102" s="56">
        <v>40000</v>
      </c>
      <c r="J102" s="53">
        <v>442.65</v>
      </c>
      <c r="K102" s="53">
        <f t="shared" ref="K102" si="25">+I102*2.87%</f>
        <v>1148</v>
      </c>
      <c r="L102" s="56">
        <f t="shared" ref="L102" si="26">+I102*3.04%</f>
        <v>1216</v>
      </c>
      <c r="M102" s="53">
        <f t="shared" ref="M102" si="27">SUM(J102:L102)</f>
        <v>2806.65</v>
      </c>
      <c r="N102" s="53">
        <f t="shared" ref="N102" si="28">I102-M102</f>
        <v>37193.35</v>
      </c>
    </row>
    <row r="103" spans="1:14" s="45" customFormat="1" ht="35.1" customHeight="1" x14ac:dyDescent="0.25">
      <c r="A103" s="64">
        <v>93</v>
      </c>
      <c r="B103" s="49" t="s">
        <v>154</v>
      </c>
      <c r="C103" s="50" t="s">
        <v>217</v>
      </c>
      <c r="D103" s="49" t="s">
        <v>138</v>
      </c>
      <c r="E103" s="51" t="s">
        <v>20</v>
      </c>
      <c r="F103" s="57" t="s">
        <v>146</v>
      </c>
      <c r="G103" s="58">
        <v>44454</v>
      </c>
      <c r="H103" s="58">
        <v>44696</v>
      </c>
      <c r="I103" s="56">
        <v>40000</v>
      </c>
      <c r="J103" s="53">
        <v>442.65</v>
      </c>
      <c r="K103" s="53">
        <f>+I103*2.87%</f>
        <v>1148</v>
      </c>
      <c r="L103" s="56">
        <f>+I103*3.04%</f>
        <v>1216</v>
      </c>
      <c r="M103" s="53">
        <f>SUM(J103:L103)</f>
        <v>2806.65</v>
      </c>
      <c r="N103" s="53">
        <f>I103-M103</f>
        <v>37193.35</v>
      </c>
    </row>
    <row r="104" spans="1:14" s="45" customFormat="1" ht="35.1" customHeight="1" x14ac:dyDescent="0.25">
      <c r="A104" s="64">
        <v>94</v>
      </c>
      <c r="B104" s="49" t="s">
        <v>237</v>
      </c>
      <c r="C104" s="50" t="s">
        <v>217</v>
      </c>
      <c r="D104" s="50" t="s">
        <v>138</v>
      </c>
      <c r="E104" s="51" t="s">
        <v>20</v>
      </c>
      <c r="F104" s="57" t="s">
        <v>146</v>
      </c>
      <c r="G104" s="58">
        <v>44531</v>
      </c>
      <c r="H104" s="58">
        <v>44713</v>
      </c>
      <c r="I104" s="56">
        <v>40000</v>
      </c>
      <c r="J104" s="53">
        <v>442.65</v>
      </c>
      <c r="K104" s="53">
        <f>+I104*2.87%</f>
        <v>1148</v>
      </c>
      <c r="L104" s="56">
        <f>+I104*3.04%</f>
        <v>1216</v>
      </c>
      <c r="M104" s="53">
        <f>SUM(J104:L104)</f>
        <v>2806.65</v>
      </c>
      <c r="N104" s="53">
        <f>I104-M104</f>
        <v>37193.35</v>
      </c>
    </row>
    <row r="105" spans="1:14" s="45" customFormat="1" ht="35.1" customHeight="1" x14ac:dyDescent="0.25">
      <c r="A105" s="64">
        <v>95</v>
      </c>
      <c r="B105" s="49" t="s">
        <v>80</v>
      </c>
      <c r="C105" s="50" t="s">
        <v>217</v>
      </c>
      <c r="D105" s="50" t="s">
        <v>183</v>
      </c>
      <c r="E105" s="51" t="s">
        <v>20</v>
      </c>
      <c r="F105" s="57" t="s">
        <v>146</v>
      </c>
      <c r="G105" s="58">
        <v>44551</v>
      </c>
      <c r="H105" s="58">
        <v>44733</v>
      </c>
      <c r="I105" s="56">
        <v>45000</v>
      </c>
      <c r="J105" s="53">
        <v>1148.33</v>
      </c>
      <c r="K105" s="53">
        <f>+I105*2.87%</f>
        <v>1291.5</v>
      </c>
      <c r="L105" s="56">
        <f>+I105*3.04%</f>
        <v>1368</v>
      </c>
      <c r="M105" s="53">
        <f>SUM(J105:L105)</f>
        <v>3807.83</v>
      </c>
      <c r="N105" s="53">
        <f>I105-M105</f>
        <v>41192.17</v>
      </c>
    </row>
    <row r="106" spans="1:14" s="44" customFormat="1" ht="35.1" customHeight="1" x14ac:dyDescent="0.25">
      <c r="A106" s="64">
        <v>96</v>
      </c>
      <c r="B106" s="49" t="s">
        <v>22</v>
      </c>
      <c r="C106" s="50" t="s">
        <v>217</v>
      </c>
      <c r="D106" s="50" t="s">
        <v>138</v>
      </c>
      <c r="E106" s="51" t="s">
        <v>20</v>
      </c>
      <c r="F106" s="65" t="s">
        <v>146</v>
      </c>
      <c r="G106" s="52">
        <v>44409</v>
      </c>
      <c r="H106" s="52">
        <v>44593</v>
      </c>
      <c r="I106" s="55">
        <v>40000</v>
      </c>
      <c r="J106" s="53">
        <v>442.65</v>
      </c>
      <c r="K106" s="53">
        <f t="shared" ref="K106:K134" si="29">+I106*2.87%</f>
        <v>1148</v>
      </c>
      <c r="L106" s="53">
        <v>1216</v>
      </c>
      <c r="M106" s="53">
        <f t="shared" ref="M106:M134" si="30">SUM(J106:L106)</f>
        <v>2806.65</v>
      </c>
      <c r="N106" s="53">
        <f t="shared" ref="N106:N134" si="31">I106-M106</f>
        <v>37193.35</v>
      </c>
    </row>
    <row r="107" spans="1:14" s="45" customFormat="1" ht="30" x14ac:dyDescent="0.25">
      <c r="A107" s="64">
        <v>97</v>
      </c>
      <c r="B107" s="49" t="s">
        <v>197</v>
      </c>
      <c r="C107" s="50" t="s">
        <v>242</v>
      </c>
      <c r="D107" s="50" t="s">
        <v>247</v>
      </c>
      <c r="E107" s="51" t="s">
        <v>20</v>
      </c>
      <c r="F107" s="57" t="s">
        <v>146</v>
      </c>
      <c r="G107" s="58">
        <v>44409</v>
      </c>
      <c r="H107" s="58">
        <v>44593</v>
      </c>
      <c r="I107" s="55">
        <v>175000</v>
      </c>
      <c r="J107" s="53">
        <v>29891.64</v>
      </c>
      <c r="K107" s="53">
        <f>+I107*2.87%</f>
        <v>5022.5</v>
      </c>
      <c r="L107" s="67">
        <v>4742.3999999999996</v>
      </c>
      <c r="M107" s="53">
        <f>SUM(J107:L107)</f>
        <v>39656.54</v>
      </c>
      <c r="N107" s="53">
        <f>I107-M107</f>
        <v>135343.46</v>
      </c>
    </row>
    <row r="108" spans="1:14" s="45" customFormat="1" ht="35.1" customHeight="1" x14ac:dyDescent="0.25">
      <c r="A108" s="64">
        <v>98</v>
      </c>
      <c r="B108" s="49" t="s">
        <v>40</v>
      </c>
      <c r="C108" s="50" t="s">
        <v>242</v>
      </c>
      <c r="D108" s="50" t="s">
        <v>228</v>
      </c>
      <c r="E108" s="51" t="s">
        <v>20</v>
      </c>
      <c r="F108" s="57" t="s">
        <v>146</v>
      </c>
      <c r="G108" s="58">
        <v>44409</v>
      </c>
      <c r="H108" s="58">
        <v>44593</v>
      </c>
      <c r="I108" s="55">
        <v>125000</v>
      </c>
      <c r="J108" s="53">
        <v>17985.990000000002</v>
      </c>
      <c r="K108" s="53">
        <f>+I108*2.87%</f>
        <v>3587.5</v>
      </c>
      <c r="L108" s="56">
        <v>3800</v>
      </c>
      <c r="M108" s="53">
        <f>SUM(J108:L108)</f>
        <v>25373.49</v>
      </c>
      <c r="N108" s="53">
        <f>I108-M108</f>
        <v>99626.51</v>
      </c>
    </row>
    <row r="109" spans="1:14" s="45" customFormat="1" ht="35.1" customHeight="1" x14ac:dyDescent="0.25">
      <c r="A109" s="64">
        <v>99</v>
      </c>
      <c r="B109" s="49" t="s">
        <v>132</v>
      </c>
      <c r="C109" s="50" t="s">
        <v>242</v>
      </c>
      <c r="D109" s="50" t="s">
        <v>226</v>
      </c>
      <c r="E109" s="51" t="s">
        <v>20</v>
      </c>
      <c r="F109" s="57" t="s">
        <v>146</v>
      </c>
      <c r="G109" s="58">
        <v>44381</v>
      </c>
      <c r="H109" s="58">
        <v>44565</v>
      </c>
      <c r="I109" s="56">
        <v>95000</v>
      </c>
      <c r="J109" s="53">
        <v>10929.24</v>
      </c>
      <c r="K109" s="53">
        <f t="shared" ref="K109" si="32">+I109*2.87%</f>
        <v>2726.5</v>
      </c>
      <c r="L109" s="56">
        <f t="shared" ref="L109" si="33">+I109*3.04%</f>
        <v>2888</v>
      </c>
      <c r="M109" s="53">
        <f t="shared" ref="M109" si="34">SUM(J109:L109)</f>
        <v>16543.739999999998</v>
      </c>
      <c r="N109" s="53">
        <f t="shared" ref="N109" si="35">I109-M109</f>
        <v>78456.260000000009</v>
      </c>
    </row>
    <row r="110" spans="1:14" s="45" customFormat="1" ht="35.1" customHeight="1" x14ac:dyDescent="0.25">
      <c r="A110" s="64">
        <v>100</v>
      </c>
      <c r="B110" s="49" t="s">
        <v>189</v>
      </c>
      <c r="C110" s="50" t="s">
        <v>190</v>
      </c>
      <c r="D110" s="50" t="s">
        <v>231</v>
      </c>
      <c r="E110" s="51" t="s">
        <v>20</v>
      </c>
      <c r="F110" s="57" t="s">
        <v>145</v>
      </c>
      <c r="G110" s="58">
        <v>44425</v>
      </c>
      <c r="H110" s="58">
        <v>44609</v>
      </c>
      <c r="I110" s="55">
        <v>50000</v>
      </c>
      <c r="J110" s="53">
        <v>1651.48</v>
      </c>
      <c r="K110" s="53">
        <f t="shared" ref="K110:K128" si="36">+I110*2.87%</f>
        <v>1435</v>
      </c>
      <c r="L110" s="56">
        <v>1520</v>
      </c>
      <c r="M110" s="53">
        <f t="shared" ref="M110:M124" si="37">SUM(J110:L110)</f>
        <v>4606.4799999999996</v>
      </c>
      <c r="N110" s="53">
        <f t="shared" ref="N110:N124" si="38">I110-M110</f>
        <v>45393.520000000004</v>
      </c>
    </row>
    <row r="111" spans="1:14" s="45" customFormat="1" ht="35.1" customHeight="1" x14ac:dyDescent="0.25">
      <c r="A111" s="64">
        <v>101</v>
      </c>
      <c r="B111" s="49" t="s">
        <v>91</v>
      </c>
      <c r="C111" s="50" t="s">
        <v>190</v>
      </c>
      <c r="D111" s="50" t="s">
        <v>133</v>
      </c>
      <c r="E111" s="51" t="s">
        <v>20</v>
      </c>
      <c r="F111" s="57" t="s">
        <v>145</v>
      </c>
      <c r="G111" s="58">
        <v>44416</v>
      </c>
      <c r="H111" s="58">
        <v>44600</v>
      </c>
      <c r="I111" s="56">
        <v>60000</v>
      </c>
      <c r="J111" s="53">
        <v>3216.65</v>
      </c>
      <c r="K111" s="53">
        <f t="shared" si="36"/>
        <v>1722</v>
      </c>
      <c r="L111" s="56">
        <f>+I111*3.04%</f>
        <v>1824</v>
      </c>
      <c r="M111" s="53">
        <f t="shared" si="37"/>
        <v>6762.65</v>
      </c>
      <c r="N111" s="53">
        <f t="shared" si="38"/>
        <v>53237.35</v>
      </c>
    </row>
    <row r="112" spans="1:14" s="45" customFormat="1" ht="45.75" customHeight="1" x14ac:dyDescent="0.25">
      <c r="A112" s="64">
        <v>102</v>
      </c>
      <c r="B112" s="49" t="s">
        <v>41</v>
      </c>
      <c r="C112" s="50" t="s">
        <v>191</v>
      </c>
      <c r="D112" s="50" t="s">
        <v>192</v>
      </c>
      <c r="E112" s="51" t="s">
        <v>20</v>
      </c>
      <c r="F112" s="57" t="s">
        <v>146</v>
      </c>
      <c r="G112" s="52">
        <v>44419</v>
      </c>
      <c r="H112" s="52">
        <v>44603</v>
      </c>
      <c r="I112" s="55">
        <v>140000</v>
      </c>
      <c r="J112" s="53">
        <v>21514.37</v>
      </c>
      <c r="K112" s="53">
        <f t="shared" si="36"/>
        <v>4018</v>
      </c>
      <c r="L112" s="56">
        <v>4256</v>
      </c>
      <c r="M112" s="53">
        <f t="shared" si="37"/>
        <v>29788.37</v>
      </c>
      <c r="N112" s="53">
        <f t="shared" si="38"/>
        <v>110211.63</v>
      </c>
    </row>
    <row r="113" spans="1:14" s="45" customFormat="1" ht="35.1" customHeight="1" x14ac:dyDescent="0.25">
      <c r="A113" s="64">
        <v>103</v>
      </c>
      <c r="B113" s="49" t="s">
        <v>84</v>
      </c>
      <c r="C113" s="50" t="s">
        <v>191</v>
      </c>
      <c r="D113" s="50" t="s">
        <v>85</v>
      </c>
      <c r="E113" s="51" t="s">
        <v>20</v>
      </c>
      <c r="F113" s="57" t="s">
        <v>146</v>
      </c>
      <c r="G113" s="58">
        <v>44530</v>
      </c>
      <c r="H113" s="58">
        <v>44711</v>
      </c>
      <c r="I113" s="56">
        <v>70000</v>
      </c>
      <c r="J113" s="53">
        <v>5368.48</v>
      </c>
      <c r="K113" s="53">
        <f t="shared" si="36"/>
        <v>2009</v>
      </c>
      <c r="L113" s="56">
        <f>+I113*3.04%</f>
        <v>2128</v>
      </c>
      <c r="M113" s="53">
        <f t="shared" si="37"/>
        <v>9505.48</v>
      </c>
      <c r="N113" s="53">
        <f t="shared" si="38"/>
        <v>60494.520000000004</v>
      </c>
    </row>
    <row r="114" spans="1:14" s="45" customFormat="1" ht="35.1" customHeight="1" x14ac:dyDescent="0.25">
      <c r="A114" s="64">
        <v>104</v>
      </c>
      <c r="B114" s="49" t="s">
        <v>90</v>
      </c>
      <c r="C114" s="50" t="s">
        <v>191</v>
      </c>
      <c r="D114" s="50" t="s">
        <v>85</v>
      </c>
      <c r="E114" s="51" t="s">
        <v>20</v>
      </c>
      <c r="F114" s="57" t="s">
        <v>146</v>
      </c>
      <c r="G114" s="58">
        <v>44470</v>
      </c>
      <c r="H114" s="58">
        <v>44682</v>
      </c>
      <c r="I114" s="56">
        <v>50000</v>
      </c>
      <c r="J114" s="53">
        <v>1448.96</v>
      </c>
      <c r="K114" s="53">
        <f t="shared" si="36"/>
        <v>1435</v>
      </c>
      <c r="L114" s="56">
        <f>+I114*3.04%</f>
        <v>1520</v>
      </c>
      <c r="M114" s="53">
        <f t="shared" si="37"/>
        <v>4403.96</v>
      </c>
      <c r="N114" s="53">
        <f t="shared" si="38"/>
        <v>45596.04</v>
      </c>
    </row>
    <row r="115" spans="1:14" s="45" customFormat="1" ht="35.1" customHeight="1" x14ac:dyDescent="0.25">
      <c r="A115" s="64">
        <v>105</v>
      </c>
      <c r="B115" s="49" t="s">
        <v>65</v>
      </c>
      <c r="C115" s="50" t="s">
        <v>191</v>
      </c>
      <c r="D115" s="50" t="s">
        <v>75</v>
      </c>
      <c r="E115" s="51" t="s">
        <v>20</v>
      </c>
      <c r="F115" s="57" t="s">
        <v>145</v>
      </c>
      <c r="G115" s="54">
        <v>44482</v>
      </c>
      <c r="H115" s="54">
        <v>44664</v>
      </c>
      <c r="I115" s="56">
        <v>60000</v>
      </c>
      <c r="J115" s="53">
        <v>3216.65</v>
      </c>
      <c r="K115" s="53">
        <f t="shared" si="36"/>
        <v>1722</v>
      </c>
      <c r="L115" s="56">
        <v>1824</v>
      </c>
      <c r="M115" s="53">
        <f t="shared" si="37"/>
        <v>6762.65</v>
      </c>
      <c r="N115" s="53">
        <f t="shared" si="38"/>
        <v>53237.35</v>
      </c>
    </row>
    <row r="116" spans="1:14" s="45" customFormat="1" ht="54.75" customHeight="1" x14ac:dyDescent="0.25">
      <c r="A116" s="64">
        <v>106</v>
      </c>
      <c r="B116" s="49" t="s">
        <v>51</v>
      </c>
      <c r="C116" s="50" t="s">
        <v>225</v>
      </c>
      <c r="D116" s="50" t="s">
        <v>206</v>
      </c>
      <c r="E116" s="51" t="s">
        <v>20</v>
      </c>
      <c r="F116" s="57" t="s">
        <v>145</v>
      </c>
      <c r="G116" s="54">
        <v>44470</v>
      </c>
      <c r="H116" s="54">
        <v>44652</v>
      </c>
      <c r="I116" s="55">
        <v>130000</v>
      </c>
      <c r="J116" s="53">
        <v>19162.12</v>
      </c>
      <c r="K116" s="53">
        <f t="shared" si="36"/>
        <v>3731</v>
      </c>
      <c r="L116" s="56">
        <v>3952</v>
      </c>
      <c r="M116" s="53">
        <f t="shared" si="37"/>
        <v>26845.119999999999</v>
      </c>
      <c r="N116" s="53">
        <f t="shared" si="38"/>
        <v>103154.88</v>
      </c>
    </row>
    <row r="117" spans="1:14" s="45" customFormat="1" ht="78" customHeight="1" x14ac:dyDescent="0.25">
      <c r="A117" s="64">
        <v>107</v>
      </c>
      <c r="B117" s="49" t="s">
        <v>57</v>
      </c>
      <c r="C117" s="50" t="s">
        <v>225</v>
      </c>
      <c r="D117" s="50" t="s">
        <v>207</v>
      </c>
      <c r="E117" s="51" t="s">
        <v>20</v>
      </c>
      <c r="F117" s="57" t="s">
        <v>145</v>
      </c>
      <c r="G117" s="58">
        <v>44501</v>
      </c>
      <c r="H117" s="58">
        <v>44682</v>
      </c>
      <c r="I117" s="55">
        <v>130000</v>
      </c>
      <c r="J117" s="53">
        <v>19162.12</v>
      </c>
      <c r="K117" s="53">
        <f t="shared" si="36"/>
        <v>3731</v>
      </c>
      <c r="L117" s="56">
        <v>3952</v>
      </c>
      <c r="M117" s="53">
        <f t="shared" si="37"/>
        <v>26845.119999999999</v>
      </c>
      <c r="N117" s="53">
        <f t="shared" si="38"/>
        <v>103154.88</v>
      </c>
    </row>
    <row r="118" spans="1:14" s="45" customFormat="1" ht="51.75" customHeight="1" x14ac:dyDescent="0.25">
      <c r="A118" s="64">
        <v>108</v>
      </c>
      <c r="B118" s="49" t="s">
        <v>95</v>
      </c>
      <c r="C118" s="50" t="s">
        <v>225</v>
      </c>
      <c r="D118" s="50" t="s">
        <v>221</v>
      </c>
      <c r="E118" s="51" t="s">
        <v>20</v>
      </c>
      <c r="F118" s="57" t="s">
        <v>145</v>
      </c>
      <c r="G118" s="58">
        <v>44409</v>
      </c>
      <c r="H118" s="58">
        <v>44593</v>
      </c>
      <c r="I118" s="56">
        <v>100000</v>
      </c>
      <c r="J118" s="53">
        <v>12105.37</v>
      </c>
      <c r="K118" s="53">
        <f t="shared" si="36"/>
        <v>2870</v>
      </c>
      <c r="L118" s="56">
        <f>+I118*3.04%</f>
        <v>3040</v>
      </c>
      <c r="M118" s="53">
        <f t="shared" si="37"/>
        <v>18015.370000000003</v>
      </c>
      <c r="N118" s="53">
        <f t="shared" si="38"/>
        <v>81984.63</v>
      </c>
    </row>
    <row r="119" spans="1:14" s="45" customFormat="1" ht="35.1" customHeight="1" x14ac:dyDescent="0.25">
      <c r="A119" s="64">
        <v>109</v>
      </c>
      <c r="B119" s="49" t="s">
        <v>70</v>
      </c>
      <c r="C119" s="50" t="s">
        <v>225</v>
      </c>
      <c r="D119" s="50" t="s">
        <v>77</v>
      </c>
      <c r="E119" s="51" t="s">
        <v>20</v>
      </c>
      <c r="F119" s="57" t="s">
        <v>145</v>
      </c>
      <c r="G119" s="54">
        <v>44495</v>
      </c>
      <c r="H119" s="54">
        <v>44677</v>
      </c>
      <c r="I119" s="56">
        <v>70000</v>
      </c>
      <c r="J119" s="53">
        <v>5368.48</v>
      </c>
      <c r="K119" s="53">
        <f t="shared" si="36"/>
        <v>2009</v>
      </c>
      <c r="L119" s="56">
        <f>+I119*3.04%</f>
        <v>2128</v>
      </c>
      <c r="M119" s="53">
        <f t="shared" si="37"/>
        <v>9505.48</v>
      </c>
      <c r="N119" s="53">
        <f t="shared" si="38"/>
        <v>60494.520000000004</v>
      </c>
    </row>
    <row r="120" spans="1:14" s="45" customFormat="1" ht="35.1" customHeight="1" x14ac:dyDescent="0.25">
      <c r="A120" s="64">
        <v>110</v>
      </c>
      <c r="B120" s="49" t="s">
        <v>119</v>
      </c>
      <c r="C120" s="50" t="s">
        <v>225</v>
      </c>
      <c r="D120" s="50" t="s">
        <v>136</v>
      </c>
      <c r="E120" s="51" t="s">
        <v>20</v>
      </c>
      <c r="F120" s="57" t="s">
        <v>146</v>
      </c>
      <c r="G120" s="58">
        <v>44378</v>
      </c>
      <c r="H120" s="58">
        <v>44593</v>
      </c>
      <c r="I120" s="56">
        <v>70000</v>
      </c>
      <c r="J120" s="53">
        <v>5368.48</v>
      </c>
      <c r="K120" s="53">
        <f t="shared" si="36"/>
        <v>2009</v>
      </c>
      <c r="L120" s="56">
        <f>+I120*3.04%</f>
        <v>2128</v>
      </c>
      <c r="M120" s="53">
        <f t="shared" si="37"/>
        <v>9505.48</v>
      </c>
      <c r="N120" s="53">
        <f t="shared" si="38"/>
        <v>60494.520000000004</v>
      </c>
    </row>
    <row r="121" spans="1:14" s="45" customFormat="1" ht="35.1" customHeight="1" x14ac:dyDescent="0.25">
      <c r="A121" s="64">
        <v>111</v>
      </c>
      <c r="B121" s="49" t="s">
        <v>120</v>
      </c>
      <c r="C121" s="50" t="s">
        <v>225</v>
      </c>
      <c r="D121" s="50" t="s">
        <v>137</v>
      </c>
      <c r="E121" s="51" t="s">
        <v>20</v>
      </c>
      <c r="F121" s="57" t="s">
        <v>145</v>
      </c>
      <c r="G121" s="58">
        <v>44378</v>
      </c>
      <c r="H121" s="58">
        <v>44593</v>
      </c>
      <c r="I121" s="56">
        <v>70000</v>
      </c>
      <c r="J121" s="53">
        <v>5368.48</v>
      </c>
      <c r="K121" s="53">
        <f t="shared" si="36"/>
        <v>2009</v>
      </c>
      <c r="L121" s="56">
        <f>+I121*3.04%</f>
        <v>2128</v>
      </c>
      <c r="M121" s="53">
        <f t="shared" si="37"/>
        <v>9505.48</v>
      </c>
      <c r="N121" s="53">
        <f t="shared" si="38"/>
        <v>60494.520000000004</v>
      </c>
    </row>
    <row r="122" spans="1:14" s="45" customFormat="1" ht="35.1" customHeight="1" x14ac:dyDescent="0.25">
      <c r="A122" s="64">
        <v>112</v>
      </c>
      <c r="B122" s="49" t="s">
        <v>74</v>
      </c>
      <c r="C122" s="50" t="s">
        <v>225</v>
      </c>
      <c r="D122" s="50" t="s">
        <v>34</v>
      </c>
      <c r="E122" s="51" t="s">
        <v>20</v>
      </c>
      <c r="F122" s="57" t="s">
        <v>146</v>
      </c>
      <c r="G122" s="58">
        <v>44531</v>
      </c>
      <c r="H122" s="58">
        <v>44713</v>
      </c>
      <c r="I122" s="56">
        <v>70000</v>
      </c>
      <c r="J122" s="53">
        <v>5098.45</v>
      </c>
      <c r="K122" s="53">
        <f t="shared" si="36"/>
        <v>2009</v>
      </c>
      <c r="L122" s="56">
        <f>+I122*3.04%</f>
        <v>2128</v>
      </c>
      <c r="M122" s="53">
        <f t="shared" si="37"/>
        <v>9235.4500000000007</v>
      </c>
      <c r="N122" s="53">
        <f t="shared" si="38"/>
        <v>60764.55</v>
      </c>
    </row>
    <row r="123" spans="1:14" s="45" customFormat="1" ht="35.1" customHeight="1" x14ac:dyDescent="0.25">
      <c r="A123" s="64">
        <v>113</v>
      </c>
      <c r="B123" s="49" t="s">
        <v>37</v>
      </c>
      <c r="C123" s="50" t="s">
        <v>225</v>
      </c>
      <c r="D123" s="50" t="s">
        <v>47</v>
      </c>
      <c r="E123" s="51" t="s">
        <v>20</v>
      </c>
      <c r="F123" s="57" t="s">
        <v>145</v>
      </c>
      <c r="G123" s="58">
        <v>44502</v>
      </c>
      <c r="H123" s="58">
        <v>44683</v>
      </c>
      <c r="I123" s="55">
        <v>60000</v>
      </c>
      <c r="J123" s="53">
        <v>3486.68</v>
      </c>
      <c r="K123" s="53">
        <f t="shared" si="36"/>
        <v>1722</v>
      </c>
      <c r="L123" s="56">
        <v>1824</v>
      </c>
      <c r="M123" s="53">
        <f t="shared" si="37"/>
        <v>7032.68</v>
      </c>
      <c r="N123" s="53">
        <f t="shared" si="38"/>
        <v>52967.32</v>
      </c>
    </row>
    <row r="124" spans="1:14" s="45" customFormat="1" ht="35.1" customHeight="1" x14ac:dyDescent="0.25">
      <c r="A124" s="64">
        <v>114</v>
      </c>
      <c r="B124" s="49" t="s">
        <v>48</v>
      </c>
      <c r="C124" s="50" t="s">
        <v>225</v>
      </c>
      <c r="D124" s="50" t="s">
        <v>47</v>
      </c>
      <c r="E124" s="51" t="s">
        <v>20</v>
      </c>
      <c r="F124" s="57" t="s">
        <v>146</v>
      </c>
      <c r="G124" s="54">
        <v>44470</v>
      </c>
      <c r="H124" s="54">
        <v>44652</v>
      </c>
      <c r="I124" s="55">
        <v>60000</v>
      </c>
      <c r="J124" s="53">
        <v>3486.68</v>
      </c>
      <c r="K124" s="53">
        <f t="shared" si="36"/>
        <v>1722</v>
      </c>
      <c r="L124" s="56">
        <v>1824</v>
      </c>
      <c r="M124" s="53">
        <f t="shared" si="37"/>
        <v>7032.68</v>
      </c>
      <c r="N124" s="53">
        <f t="shared" si="38"/>
        <v>52967.32</v>
      </c>
    </row>
    <row r="125" spans="1:14" s="45" customFormat="1" ht="35.1" customHeight="1" x14ac:dyDescent="0.25">
      <c r="A125" s="64">
        <v>115</v>
      </c>
      <c r="B125" s="61" t="s">
        <v>178</v>
      </c>
      <c r="C125" s="50" t="s">
        <v>225</v>
      </c>
      <c r="D125" s="59" t="s">
        <v>47</v>
      </c>
      <c r="E125" s="51" t="s">
        <v>20</v>
      </c>
      <c r="F125" s="62"/>
      <c r="G125" s="60">
        <v>44419</v>
      </c>
      <c r="H125" s="58">
        <v>44603</v>
      </c>
      <c r="I125" s="56">
        <v>70000</v>
      </c>
      <c r="J125" s="66">
        <v>5098.45</v>
      </c>
      <c r="K125" s="66">
        <f t="shared" si="36"/>
        <v>2009</v>
      </c>
      <c r="L125" s="56">
        <f>+I125*3.04%</f>
        <v>2128</v>
      </c>
      <c r="M125" s="53">
        <f t="shared" ref="M125" si="39">SUM(J125:L125)</f>
        <v>9235.4500000000007</v>
      </c>
      <c r="N125" s="53">
        <f t="shared" ref="N125" si="40">I125-M125</f>
        <v>60764.55</v>
      </c>
    </row>
    <row r="126" spans="1:14" s="45" customFormat="1" ht="35.1" customHeight="1" x14ac:dyDescent="0.25">
      <c r="A126" s="64">
        <v>116</v>
      </c>
      <c r="B126" s="49" t="s">
        <v>118</v>
      </c>
      <c r="C126" s="50" t="s">
        <v>225</v>
      </c>
      <c r="D126" s="50" t="s">
        <v>61</v>
      </c>
      <c r="E126" s="51" t="s">
        <v>20</v>
      </c>
      <c r="F126" s="57" t="s">
        <v>146</v>
      </c>
      <c r="G126" s="58">
        <v>44378</v>
      </c>
      <c r="H126" s="58">
        <v>44593</v>
      </c>
      <c r="I126" s="56">
        <v>100000</v>
      </c>
      <c r="J126" s="53">
        <v>12105.37</v>
      </c>
      <c r="K126" s="53">
        <f t="shared" si="36"/>
        <v>2870</v>
      </c>
      <c r="L126" s="56">
        <f>+I126*3.04%</f>
        <v>3040</v>
      </c>
      <c r="M126" s="53">
        <f>SUM(J126:L126)</f>
        <v>18015.370000000003</v>
      </c>
      <c r="N126" s="53">
        <f>I126-M126</f>
        <v>81984.63</v>
      </c>
    </row>
    <row r="127" spans="1:14" s="45" customFormat="1" ht="35.1" customHeight="1" x14ac:dyDescent="0.25">
      <c r="A127" s="64">
        <v>117</v>
      </c>
      <c r="B127" s="49" t="s">
        <v>49</v>
      </c>
      <c r="C127" s="50" t="s">
        <v>225</v>
      </c>
      <c r="D127" s="50" t="s">
        <v>50</v>
      </c>
      <c r="E127" s="51" t="s">
        <v>20</v>
      </c>
      <c r="F127" s="57" t="s">
        <v>145</v>
      </c>
      <c r="G127" s="54">
        <v>44470</v>
      </c>
      <c r="H127" s="54">
        <v>44652</v>
      </c>
      <c r="I127" s="55">
        <v>70000</v>
      </c>
      <c r="J127" s="53">
        <v>5368.48</v>
      </c>
      <c r="K127" s="53">
        <f t="shared" si="36"/>
        <v>2009</v>
      </c>
      <c r="L127" s="56">
        <v>2128</v>
      </c>
      <c r="M127" s="53">
        <f>SUM(J127:L127)</f>
        <v>9505.48</v>
      </c>
      <c r="N127" s="53">
        <f>I127-M127</f>
        <v>60494.520000000004</v>
      </c>
    </row>
    <row r="128" spans="1:14" s="44" customFormat="1" ht="35.1" customHeight="1" x14ac:dyDescent="0.25">
      <c r="A128" s="64">
        <v>118</v>
      </c>
      <c r="B128" s="49" t="s">
        <v>23</v>
      </c>
      <c r="C128" s="50" t="s">
        <v>225</v>
      </c>
      <c r="D128" s="50" t="s">
        <v>18</v>
      </c>
      <c r="E128" s="51" t="s">
        <v>20</v>
      </c>
      <c r="F128" s="65" t="s">
        <v>146</v>
      </c>
      <c r="G128" s="52">
        <v>44419</v>
      </c>
      <c r="H128" s="52">
        <v>44603</v>
      </c>
      <c r="I128" s="55">
        <v>40000</v>
      </c>
      <c r="J128" s="53">
        <v>442.65</v>
      </c>
      <c r="K128" s="53">
        <f t="shared" si="36"/>
        <v>1148</v>
      </c>
      <c r="L128" s="53">
        <v>1216</v>
      </c>
      <c r="M128" s="53">
        <f>SUM(J128:L128)</f>
        <v>2806.65</v>
      </c>
      <c r="N128" s="53">
        <f>I128-M128</f>
        <v>37193.35</v>
      </c>
    </row>
    <row r="129" spans="1:14" s="45" customFormat="1" ht="35.1" customHeight="1" x14ac:dyDescent="0.25">
      <c r="A129" s="64">
        <v>119</v>
      </c>
      <c r="B129" s="49" t="s">
        <v>204</v>
      </c>
      <c r="C129" s="50" t="s">
        <v>225</v>
      </c>
      <c r="D129" s="50" t="s">
        <v>45</v>
      </c>
      <c r="E129" s="51" t="s">
        <v>20</v>
      </c>
      <c r="F129" s="57" t="s">
        <v>145</v>
      </c>
      <c r="G129" s="54">
        <v>44470</v>
      </c>
      <c r="H129" s="54">
        <v>44652</v>
      </c>
      <c r="I129" s="55">
        <v>50000</v>
      </c>
      <c r="J129" s="53">
        <v>1854</v>
      </c>
      <c r="K129" s="53">
        <f t="shared" ref="K129" si="41">+I129*2.87%</f>
        <v>1435</v>
      </c>
      <c r="L129" s="56">
        <v>1520</v>
      </c>
      <c r="M129" s="53">
        <f t="shared" ref="M129" si="42">SUM(J129:L129)</f>
        <v>4809</v>
      </c>
      <c r="N129" s="53">
        <f t="shared" ref="N129" si="43">I129-M129</f>
        <v>45191</v>
      </c>
    </row>
    <row r="130" spans="1:14" s="45" customFormat="1" ht="45" customHeight="1" x14ac:dyDescent="0.25">
      <c r="A130" s="64">
        <v>120</v>
      </c>
      <c r="B130" s="49" t="s">
        <v>248</v>
      </c>
      <c r="C130" s="50" t="s">
        <v>239</v>
      </c>
      <c r="D130" s="50" t="s">
        <v>220</v>
      </c>
      <c r="E130" s="51" t="s">
        <v>20</v>
      </c>
      <c r="F130" s="57" t="s">
        <v>146</v>
      </c>
      <c r="G130" s="58">
        <v>44383</v>
      </c>
      <c r="H130" s="58">
        <v>44567</v>
      </c>
      <c r="I130" s="56">
        <v>130000</v>
      </c>
      <c r="J130" s="53">
        <v>19162.12</v>
      </c>
      <c r="K130" s="53">
        <f t="shared" ref="K130" si="44">+I130*2.87%</f>
        <v>3731</v>
      </c>
      <c r="L130" s="56">
        <f>+I130*3.04%</f>
        <v>3952</v>
      </c>
      <c r="M130" s="53">
        <f>SUM(J130:L130)</f>
        <v>26845.119999999999</v>
      </c>
      <c r="N130" s="53">
        <f>I130-M130</f>
        <v>103154.88</v>
      </c>
    </row>
    <row r="131" spans="1:14" s="45" customFormat="1" ht="49.5" customHeight="1" x14ac:dyDescent="0.25">
      <c r="A131" s="64">
        <v>121</v>
      </c>
      <c r="B131" s="49" t="s">
        <v>114</v>
      </c>
      <c r="C131" s="50" t="s">
        <v>239</v>
      </c>
      <c r="D131" s="50" t="s">
        <v>224</v>
      </c>
      <c r="E131" s="51" t="s">
        <v>20</v>
      </c>
      <c r="F131" s="57" t="s">
        <v>146</v>
      </c>
      <c r="G131" s="58">
        <v>44381</v>
      </c>
      <c r="H131" s="58">
        <v>44593</v>
      </c>
      <c r="I131" s="56">
        <v>145000</v>
      </c>
      <c r="J131" s="53">
        <v>22690.49</v>
      </c>
      <c r="K131" s="53">
        <f>+I131*2.87%</f>
        <v>4161.5</v>
      </c>
      <c r="L131" s="56">
        <f>+I131*3.04%</f>
        <v>4408</v>
      </c>
      <c r="M131" s="53">
        <f>SUM(J131:L131)</f>
        <v>31259.99</v>
      </c>
      <c r="N131" s="53">
        <f>I131-M131</f>
        <v>113740.01</v>
      </c>
    </row>
    <row r="132" spans="1:14" s="45" customFormat="1" ht="35.1" customHeight="1" x14ac:dyDescent="0.25">
      <c r="A132" s="64">
        <v>122</v>
      </c>
      <c r="B132" s="49" t="s">
        <v>148</v>
      </c>
      <c r="C132" s="50" t="s">
        <v>239</v>
      </c>
      <c r="D132" s="49" t="s">
        <v>160</v>
      </c>
      <c r="E132" s="51" t="s">
        <v>20</v>
      </c>
      <c r="F132" s="57" t="s">
        <v>146</v>
      </c>
      <c r="G132" s="58">
        <v>44440</v>
      </c>
      <c r="H132" s="58">
        <v>44682</v>
      </c>
      <c r="I132" s="56">
        <v>60000</v>
      </c>
      <c r="J132" s="53">
        <v>3486.68</v>
      </c>
      <c r="K132" s="53">
        <f>+I132*2.87%</f>
        <v>1722</v>
      </c>
      <c r="L132" s="56">
        <f>+I132*3.04%</f>
        <v>1824</v>
      </c>
      <c r="M132" s="53">
        <f>SUM(J132:L132)</f>
        <v>7032.68</v>
      </c>
      <c r="N132" s="53">
        <f>I132-M132</f>
        <v>52967.32</v>
      </c>
    </row>
    <row r="133" spans="1:14" s="45" customFormat="1" ht="35.1" customHeight="1" x14ac:dyDescent="0.25">
      <c r="A133" s="64">
        <v>123</v>
      </c>
      <c r="B133" s="49" t="s">
        <v>149</v>
      </c>
      <c r="C133" s="50" t="s">
        <v>239</v>
      </c>
      <c r="D133" s="49" t="s">
        <v>52</v>
      </c>
      <c r="E133" s="51" t="s">
        <v>20</v>
      </c>
      <c r="F133" s="57" t="s">
        <v>145</v>
      </c>
      <c r="G133" s="58">
        <v>44451</v>
      </c>
      <c r="H133" s="58">
        <v>44693</v>
      </c>
      <c r="I133" s="56">
        <v>70000</v>
      </c>
      <c r="J133" s="53">
        <v>5368.48</v>
      </c>
      <c r="K133" s="53">
        <f>+I133*2.87%</f>
        <v>2009</v>
      </c>
      <c r="L133" s="56">
        <f>+I133*3.04%</f>
        <v>2128</v>
      </c>
      <c r="M133" s="53">
        <f>SUM(J133:L133)</f>
        <v>9505.48</v>
      </c>
      <c r="N133" s="53">
        <f>I133-M133</f>
        <v>60494.520000000004</v>
      </c>
    </row>
    <row r="134" spans="1:14" s="45" customFormat="1" ht="35.1" customHeight="1" x14ac:dyDescent="0.25">
      <c r="A134" s="64">
        <v>124</v>
      </c>
      <c r="B134" s="49" t="s">
        <v>42</v>
      </c>
      <c r="C134" s="50" t="s">
        <v>193</v>
      </c>
      <c r="D134" s="50" t="s">
        <v>194</v>
      </c>
      <c r="E134" s="51" t="s">
        <v>20</v>
      </c>
      <c r="F134" s="57" t="s">
        <v>145</v>
      </c>
      <c r="G134" s="58">
        <v>44422</v>
      </c>
      <c r="H134" s="58">
        <v>44606</v>
      </c>
      <c r="I134" s="55">
        <v>175000</v>
      </c>
      <c r="J134" s="53">
        <v>29891.64</v>
      </c>
      <c r="K134" s="53">
        <f t="shared" si="29"/>
        <v>5022.5</v>
      </c>
      <c r="L134" s="56">
        <v>4742.3999999999996</v>
      </c>
      <c r="M134" s="53">
        <f t="shared" si="30"/>
        <v>39656.54</v>
      </c>
      <c r="N134" s="53">
        <f t="shared" si="31"/>
        <v>135343.46</v>
      </c>
    </row>
    <row r="135" spans="1:14" s="45" customFormat="1" ht="35.1" customHeight="1" x14ac:dyDescent="0.25">
      <c r="A135" s="64">
        <v>125</v>
      </c>
      <c r="B135" s="49" t="s">
        <v>79</v>
      </c>
      <c r="C135" s="50" t="s">
        <v>215</v>
      </c>
      <c r="D135" s="50" t="s">
        <v>233</v>
      </c>
      <c r="E135" s="51" t="s">
        <v>20</v>
      </c>
      <c r="F135" s="57" t="s">
        <v>145</v>
      </c>
      <c r="G135" s="58">
        <v>44544</v>
      </c>
      <c r="H135" s="58">
        <v>44726</v>
      </c>
      <c r="I135" s="56">
        <v>80000</v>
      </c>
      <c r="J135" s="53">
        <v>7063.34</v>
      </c>
      <c r="K135" s="53">
        <f t="shared" ref="K135:K141" si="45">+I135*2.87%</f>
        <v>2296</v>
      </c>
      <c r="L135" s="56">
        <f>+I135*3.04%</f>
        <v>2432</v>
      </c>
      <c r="M135" s="53">
        <f t="shared" ref="M135:M141" si="46">SUM(J135:L135)</f>
        <v>11791.34</v>
      </c>
      <c r="N135" s="53">
        <f t="shared" ref="N135:N141" si="47">I135-M135</f>
        <v>68208.66</v>
      </c>
    </row>
    <row r="136" spans="1:14" s="45" customFormat="1" ht="35.1" customHeight="1" x14ac:dyDescent="0.25">
      <c r="A136" s="64">
        <v>126</v>
      </c>
      <c r="B136" s="49" t="s">
        <v>246</v>
      </c>
      <c r="C136" s="50" t="s">
        <v>193</v>
      </c>
      <c r="D136" s="50" t="s">
        <v>198</v>
      </c>
      <c r="E136" s="51" t="s">
        <v>20</v>
      </c>
      <c r="F136" s="57" t="s">
        <v>145</v>
      </c>
      <c r="G136" s="54">
        <v>44470</v>
      </c>
      <c r="H136" s="54">
        <v>44652</v>
      </c>
      <c r="I136" s="55">
        <v>60000</v>
      </c>
      <c r="J136" s="53">
        <v>3486.68</v>
      </c>
      <c r="K136" s="53">
        <f t="shared" si="45"/>
        <v>1722</v>
      </c>
      <c r="L136" s="56">
        <v>1824</v>
      </c>
      <c r="M136" s="53">
        <f t="shared" si="46"/>
        <v>7032.68</v>
      </c>
      <c r="N136" s="53">
        <f t="shared" si="47"/>
        <v>52967.32</v>
      </c>
    </row>
    <row r="137" spans="1:14" s="45" customFormat="1" ht="35.1" customHeight="1" x14ac:dyDescent="0.25">
      <c r="A137" s="64">
        <v>127</v>
      </c>
      <c r="B137" s="49" t="s">
        <v>66</v>
      </c>
      <c r="C137" s="50" t="s">
        <v>193</v>
      </c>
      <c r="D137" s="50" t="s">
        <v>198</v>
      </c>
      <c r="E137" s="51" t="s">
        <v>20</v>
      </c>
      <c r="F137" s="57" t="s">
        <v>146</v>
      </c>
      <c r="G137" s="54">
        <v>44484</v>
      </c>
      <c r="H137" s="54">
        <v>44666</v>
      </c>
      <c r="I137" s="56">
        <v>60000</v>
      </c>
      <c r="J137" s="53">
        <v>3486.68</v>
      </c>
      <c r="K137" s="53">
        <f t="shared" si="45"/>
        <v>1722</v>
      </c>
      <c r="L137" s="56">
        <f t="shared" ref="L137:L138" si="48">+I137*3.04%</f>
        <v>1824</v>
      </c>
      <c r="M137" s="53">
        <f t="shared" si="46"/>
        <v>7032.68</v>
      </c>
      <c r="N137" s="53">
        <f t="shared" si="47"/>
        <v>52967.32</v>
      </c>
    </row>
    <row r="138" spans="1:14" s="45" customFormat="1" ht="35.1" customHeight="1" x14ac:dyDescent="0.25">
      <c r="A138" s="64">
        <v>128</v>
      </c>
      <c r="B138" s="49" t="s">
        <v>214</v>
      </c>
      <c r="C138" s="50" t="s">
        <v>193</v>
      </c>
      <c r="D138" s="50" t="s">
        <v>198</v>
      </c>
      <c r="E138" s="51" t="s">
        <v>20</v>
      </c>
      <c r="F138" s="57" t="s">
        <v>145</v>
      </c>
      <c r="G138" s="58">
        <v>44501</v>
      </c>
      <c r="H138" s="58">
        <v>44682</v>
      </c>
      <c r="I138" s="56">
        <v>60000</v>
      </c>
      <c r="J138" s="53">
        <v>3486.68</v>
      </c>
      <c r="K138" s="53">
        <f t="shared" si="45"/>
        <v>1722</v>
      </c>
      <c r="L138" s="56">
        <f t="shared" si="48"/>
        <v>1824</v>
      </c>
      <c r="M138" s="53">
        <f t="shared" si="46"/>
        <v>7032.68</v>
      </c>
      <c r="N138" s="53">
        <f t="shared" si="47"/>
        <v>52967.32</v>
      </c>
    </row>
    <row r="139" spans="1:14" s="45" customFormat="1" ht="35.1" customHeight="1" x14ac:dyDescent="0.25">
      <c r="A139" s="64">
        <v>129</v>
      </c>
      <c r="B139" s="49" t="s">
        <v>98</v>
      </c>
      <c r="C139" s="50" t="s">
        <v>193</v>
      </c>
      <c r="D139" s="50" t="s">
        <v>198</v>
      </c>
      <c r="E139" s="51" t="s">
        <v>20</v>
      </c>
      <c r="F139" s="57" t="s">
        <v>145</v>
      </c>
      <c r="G139" s="58">
        <v>44409</v>
      </c>
      <c r="H139" s="58">
        <v>44593</v>
      </c>
      <c r="I139" s="56">
        <v>60000</v>
      </c>
      <c r="J139" s="53">
        <v>3486.68</v>
      </c>
      <c r="K139" s="53">
        <f t="shared" si="45"/>
        <v>1722</v>
      </c>
      <c r="L139" s="56">
        <f>+I139*3.04%</f>
        <v>1824</v>
      </c>
      <c r="M139" s="53">
        <f t="shared" si="46"/>
        <v>7032.68</v>
      </c>
      <c r="N139" s="53">
        <f t="shared" si="47"/>
        <v>52967.32</v>
      </c>
    </row>
    <row r="140" spans="1:14" s="45" customFormat="1" ht="35.1" customHeight="1" x14ac:dyDescent="0.25">
      <c r="A140" s="64">
        <v>130</v>
      </c>
      <c r="B140" s="49" t="s">
        <v>99</v>
      </c>
      <c r="C140" s="50" t="s">
        <v>193</v>
      </c>
      <c r="D140" s="50" t="s">
        <v>198</v>
      </c>
      <c r="E140" s="51" t="s">
        <v>20</v>
      </c>
      <c r="F140" s="57" t="s">
        <v>146</v>
      </c>
      <c r="G140" s="58">
        <v>44409</v>
      </c>
      <c r="H140" s="58">
        <v>44593</v>
      </c>
      <c r="I140" s="56">
        <v>60000</v>
      </c>
      <c r="J140" s="53">
        <v>3486.68</v>
      </c>
      <c r="K140" s="53">
        <f t="shared" si="45"/>
        <v>1722</v>
      </c>
      <c r="L140" s="56">
        <f>+I140*3.04%</f>
        <v>1824</v>
      </c>
      <c r="M140" s="53">
        <f t="shared" si="46"/>
        <v>7032.68</v>
      </c>
      <c r="N140" s="53">
        <f t="shared" si="47"/>
        <v>52967.32</v>
      </c>
    </row>
    <row r="141" spans="1:14" s="45" customFormat="1" ht="35.1" customHeight="1" x14ac:dyDescent="0.25">
      <c r="A141" s="64">
        <v>131</v>
      </c>
      <c r="B141" s="49" t="s">
        <v>159</v>
      </c>
      <c r="C141" s="50" t="s">
        <v>193</v>
      </c>
      <c r="D141" s="49" t="s">
        <v>198</v>
      </c>
      <c r="E141" s="51" t="s">
        <v>20</v>
      </c>
      <c r="F141" s="57" t="s">
        <v>145</v>
      </c>
      <c r="G141" s="58">
        <v>44454</v>
      </c>
      <c r="H141" s="58">
        <v>44696</v>
      </c>
      <c r="I141" s="56">
        <v>60000</v>
      </c>
      <c r="J141" s="53">
        <v>3486.68</v>
      </c>
      <c r="K141" s="53">
        <f t="shared" si="45"/>
        <v>1722</v>
      </c>
      <c r="L141" s="56">
        <f>+I141*3.04%</f>
        <v>1824</v>
      </c>
      <c r="M141" s="53">
        <f t="shared" si="46"/>
        <v>7032.68</v>
      </c>
      <c r="N141" s="53">
        <f t="shared" si="47"/>
        <v>52967.32</v>
      </c>
    </row>
    <row r="142" spans="1:14" s="45" customFormat="1" ht="35.1" customHeight="1" x14ac:dyDescent="0.25">
      <c r="A142" s="64">
        <v>132</v>
      </c>
      <c r="B142" s="49" t="s">
        <v>166</v>
      </c>
      <c r="C142" s="50" t="s">
        <v>193</v>
      </c>
      <c r="D142" s="49" t="s">
        <v>198</v>
      </c>
      <c r="E142" s="51" t="s">
        <v>20</v>
      </c>
      <c r="F142" s="57" t="s">
        <v>145</v>
      </c>
      <c r="G142" s="58">
        <v>44511</v>
      </c>
      <c r="H142" s="58">
        <v>44723</v>
      </c>
      <c r="I142" s="56">
        <v>60000</v>
      </c>
      <c r="J142" s="53">
        <v>3486.68</v>
      </c>
      <c r="K142" s="53">
        <f t="shared" ref="K142" si="49">+I142*2.87%</f>
        <v>1722</v>
      </c>
      <c r="L142" s="56">
        <f t="shared" ref="L142" si="50">+I142*3.04%</f>
        <v>1824</v>
      </c>
      <c r="M142" s="53">
        <f t="shared" ref="M142" si="51">SUM(J142:L142)</f>
        <v>7032.68</v>
      </c>
      <c r="N142" s="53">
        <f t="shared" ref="N142" si="52">I142-M142</f>
        <v>52967.32</v>
      </c>
    </row>
    <row r="143" spans="1:14" s="45" customFormat="1" ht="35.1" customHeight="1" x14ac:dyDescent="0.25">
      <c r="A143" s="64">
        <v>133</v>
      </c>
      <c r="B143" s="49" t="s">
        <v>172</v>
      </c>
      <c r="C143" s="50" t="s">
        <v>193</v>
      </c>
      <c r="D143" s="49" t="s">
        <v>198</v>
      </c>
      <c r="E143" s="51" t="s">
        <v>20</v>
      </c>
      <c r="F143" s="57" t="s">
        <v>145</v>
      </c>
      <c r="G143" s="58">
        <v>44511</v>
      </c>
      <c r="H143" s="58">
        <v>44692</v>
      </c>
      <c r="I143" s="56">
        <v>40000</v>
      </c>
      <c r="J143" s="53">
        <v>442.65</v>
      </c>
      <c r="K143" s="53">
        <f t="shared" ref="K143:K148" si="53">+I143*2.87%</f>
        <v>1148</v>
      </c>
      <c r="L143" s="56">
        <f>+I143*3.04%</f>
        <v>1216</v>
      </c>
      <c r="M143" s="53">
        <f t="shared" ref="M143:M151" si="54">SUM(J143:L143)</f>
        <v>2806.65</v>
      </c>
      <c r="N143" s="53">
        <f t="shared" ref="N143:N151" si="55">I143-M143</f>
        <v>37193.35</v>
      </c>
    </row>
    <row r="144" spans="1:14" s="45" customFormat="1" ht="35.1" customHeight="1" x14ac:dyDescent="0.25">
      <c r="A144" s="64">
        <v>134</v>
      </c>
      <c r="B144" s="49" t="s">
        <v>102</v>
      </c>
      <c r="C144" s="50" t="s">
        <v>193</v>
      </c>
      <c r="D144" s="50" t="s">
        <v>222</v>
      </c>
      <c r="E144" s="51" t="s">
        <v>20</v>
      </c>
      <c r="F144" s="57" t="s">
        <v>146</v>
      </c>
      <c r="G144" s="58">
        <v>44409</v>
      </c>
      <c r="H144" s="58">
        <v>44593</v>
      </c>
      <c r="I144" s="56">
        <v>30000</v>
      </c>
      <c r="J144" s="53">
        <v>0</v>
      </c>
      <c r="K144" s="53">
        <f t="shared" si="53"/>
        <v>861</v>
      </c>
      <c r="L144" s="56">
        <f>+I144*3.04%</f>
        <v>912</v>
      </c>
      <c r="M144" s="53">
        <f t="shared" si="54"/>
        <v>1773</v>
      </c>
      <c r="N144" s="53">
        <f t="shared" si="55"/>
        <v>28227</v>
      </c>
    </row>
    <row r="145" spans="1:14" s="45" customFormat="1" ht="35.1" customHeight="1" x14ac:dyDescent="0.25">
      <c r="A145" s="64">
        <v>135</v>
      </c>
      <c r="B145" s="49" t="s">
        <v>89</v>
      </c>
      <c r="C145" s="50" t="s">
        <v>219</v>
      </c>
      <c r="D145" s="50" t="s">
        <v>238</v>
      </c>
      <c r="E145" s="51" t="s">
        <v>20</v>
      </c>
      <c r="F145" s="57" t="s">
        <v>145</v>
      </c>
      <c r="G145" s="58">
        <v>44531</v>
      </c>
      <c r="H145" s="58">
        <v>44713</v>
      </c>
      <c r="I145" s="56">
        <v>175000</v>
      </c>
      <c r="J145" s="53">
        <v>29891.64</v>
      </c>
      <c r="K145" s="53">
        <f t="shared" si="53"/>
        <v>5022.5</v>
      </c>
      <c r="L145" s="56">
        <v>4742.3999999999996</v>
      </c>
      <c r="M145" s="53">
        <f t="shared" si="54"/>
        <v>39656.54</v>
      </c>
      <c r="N145" s="53">
        <f t="shared" si="55"/>
        <v>135343.46</v>
      </c>
    </row>
    <row r="146" spans="1:14" s="45" customFormat="1" ht="35.1" customHeight="1" x14ac:dyDescent="0.25">
      <c r="A146" s="64">
        <v>136</v>
      </c>
      <c r="B146" s="49" t="s">
        <v>104</v>
      </c>
      <c r="C146" s="50" t="s">
        <v>219</v>
      </c>
      <c r="D146" s="50" t="s">
        <v>228</v>
      </c>
      <c r="E146" s="51" t="s">
        <v>20</v>
      </c>
      <c r="F146" s="57" t="s">
        <v>145</v>
      </c>
      <c r="G146" s="58">
        <v>44409</v>
      </c>
      <c r="H146" s="58">
        <v>44593</v>
      </c>
      <c r="I146" s="56">
        <v>95000</v>
      </c>
      <c r="J146" s="53">
        <v>10929.24</v>
      </c>
      <c r="K146" s="53">
        <f t="shared" si="53"/>
        <v>2726.5</v>
      </c>
      <c r="L146" s="56">
        <f>+I146*3.04%</f>
        <v>2888</v>
      </c>
      <c r="M146" s="53">
        <f t="shared" si="54"/>
        <v>16543.739999999998</v>
      </c>
      <c r="N146" s="53">
        <f t="shared" si="55"/>
        <v>78456.260000000009</v>
      </c>
    </row>
    <row r="147" spans="1:14" s="45" customFormat="1" ht="35.1" customHeight="1" x14ac:dyDescent="0.25">
      <c r="A147" s="64">
        <v>137</v>
      </c>
      <c r="B147" s="49" t="s">
        <v>103</v>
      </c>
      <c r="C147" s="50" t="s">
        <v>219</v>
      </c>
      <c r="D147" s="50" t="s">
        <v>223</v>
      </c>
      <c r="E147" s="51" t="s">
        <v>20</v>
      </c>
      <c r="F147" s="57" t="s">
        <v>145</v>
      </c>
      <c r="G147" s="58">
        <v>44409</v>
      </c>
      <c r="H147" s="58">
        <v>44593</v>
      </c>
      <c r="I147" s="56">
        <v>60000</v>
      </c>
      <c r="J147" s="53">
        <v>3486.68</v>
      </c>
      <c r="K147" s="53">
        <f t="shared" si="53"/>
        <v>1722</v>
      </c>
      <c r="L147" s="56">
        <f>+I147*3.04%</f>
        <v>1824</v>
      </c>
      <c r="M147" s="53">
        <f t="shared" si="54"/>
        <v>7032.68</v>
      </c>
      <c r="N147" s="53">
        <f t="shared" si="55"/>
        <v>52967.32</v>
      </c>
    </row>
    <row r="148" spans="1:14" s="45" customFormat="1" ht="35.1" customHeight="1" x14ac:dyDescent="0.25">
      <c r="A148" s="64">
        <v>138</v>
      </c>
      <c r="B148" s="49" t="s">
        <v>131</v>
      </c>
      <c r="C148" s="50" t="s">
        <v>219</v>
      </c>
      <c r="D148" s="50" t="s">
        <v>223</v>
      </c>
      <c r="E148" s="51" t="s">
        <v>20</v>
      </c>
      <c r="F148" s="57" t="s">
        <v>145</v>
      </c>
      <c r="G148" s="58">
        <v>44378</v>
      </c>
      <c r="H148" s="58">
        <v>44593</v>
      </c>
      <c r="I148" s="56">
        <v>60000</v>
      </c>
      <c r="J148" s="53">
        <v>3486.68</v>
      </c>
      <c r="K148" s="53">
        <f t="shared" si="53"/>
        <v>1722</v>
      </c>
      <c r="L148" s="56">
        <f>+I148*3.04%</f>
        <v>1824</v>
      </c>
      <c r="M148" s="53">
        <f t="shared" si="54"/>
        <v>7032.68</v>
      </c>
      <c r="N148" s="53">
        <f t="shared" si="55"/>
        <v>52967.32</v>
      </c>
    </row>
    <row r="149" spans="1:14" s="45" customFormat="1" ht="35.1" customHeight="1" x14ac:dyDescent="0.25">
      <c r="A149" s="64">
        <v>139</v>
      </c>
      <c r="B149" s="49" t="s">
        <v>81</v>
      </c>
      <c r="C149" s="50" t="s">
        <v>199</v>
      </c>
      <c r="D149" s="50" t="s">
        <v>234</v>
      </c>
      <c r="E149" s="51" t="s">
        <v>20</v>
      </c>
      <c r="F149" s="57" t="s">
        <v>145</v>
      </c>
      <c r="G149" s="54">
        <v>44479</v>
      </c>
      <c r="H149" s="54">
        <v>44661</v>
      </c>
      <c r="I149" s="56">
        <v>175000</v>
      </c>
      <c r="J149" s="53">
        <v>29891.64</v>
      </c>
      <c r="K149" s="53">
        <f t="shared" ref="K149" si="56">+I149*2.87%</f>
        <v>5022.5</v>
      </c>
      <c r="L149" s="56">
        <v>4742.3999999999996</v>
      </c>
      <c r="M149" s="53">
        <f t="shared" si="54"/>
        <v>39656.54</v>
      </c>
      <c r="N149" s="53">
        <f t="shared" si="55"/>
        <v>135343.46</v>
      </c>
    </row>
    <row r="150" spans="1:14" s="45" customFormat="1" ht="35.1" customHeight="1" x14ac:dyDescent="0.25">
      <c r="A150" s="64">
        <v>140</v>
      </c>
      <c r="B150" s="49" t="s">
        <v>245</v>
      </c>
      <c r="C150" s="50" t="s">
        <v>199</v>
      </c>
      <c r="D150" s="50" t="s">
        <v>200</v>
      </c>
      <c r="E150" s="51" t="s">
        <v>20</v>
      </c>
      <c r="F150" s="57" t="s">
        <v>145</v>
      </c>
      <c r="G150" s="54">
        <v>44470</v>
      </c>
      <c r="H150" s="54">
        <v>44652</v>
      </c>
      <c r="I150" s="55">
        <v>90000</v>
      </c>
      <c r="J150" s="53">
        <v>9753.1200000000008</v>
      </c>
      <c r="K150" s="53">
        <f>+I150*2.87%</f>
        <v>2583</v>
      </c>
      <c r="L150" s="56">
        <v>2736</v>
      </c>
      <c r="M150" s="53">
        <f t="shared" si="54"/>
        <v>15072.12</v>
      </c>
      <c r="N150" s="53">
        <f t="shared" si="55"/>
        <v>74927.88</v>
      </c>
    </row>
    <row r="151" spans="1:14" s="45" customFormat="1" ht="35.1" customHeight="1" x14ac:dyDescent="0.25">
      <c r="A151" s="64">
        <v>141</v>
      </c>
      <c r="B151" s="49" t="s">
        <v>82</v>
      </c>
      <c r="C151" s="50" t="s">
        <v>199</v>
      </c>
      <c r="D151" s="50" t="s">
        <v>235</v>
      </c>
      <c r="E151" s="51" t="s">
        <v>20</v>
      </c>
      <c r="F151" s="57" t="s">
        <v>145</v>
      </c>
      <c r="G151" s="58">
        <v>44511</v>
      </c>
      <c r="H151" s="58">
        <v>44692</v>
      </c>
      <c r="I151" s="56">
        <v>60000</v>
      </c>
      <c r="J151" s="53">
        <v>3486.68</v>
      </c>
      <c r="K151" s="53">
        <f>+I151*2.87%</f>
        <v>1722</v>
      </c>
      <c r="L151" s="56">
        <f>+I151*3.04%</f>
        <v>1824</v>
      </c>
      <c r="M151" s="53">
        <f t="shared" si="54"/>
        <v>7032.68</v>
      </c>
      <c r="N151" s="53">
        <f t="shared" si="55"/>
        <v>52967.32</v>
      </c>
    </row>
    <row r="152" spans="1:14" s="45" customFormat="1" ht="35.1" customHeight="1" x14ac:dyDescent="0.25">
      <c r="A152" s="64">
        <v>142</v>
      </c>
      <c r="B152" s="49" t="s">
        <v>83</v>
      </c>
      <c r="C152" s="50" t="s">
        <v>199</v>
      </c>
      <c r="D152" s="50" t="s">
        <v>236</v>
      </c>
      <c r="E152" s="51" t="s">
        <v>20</v>
      </c>
      <c r="F152" s="57" t="s">
        <v>146</v>
      </c>
      <c r="G152" s="58">
        <v>44511</v>
      </c>
      <c r="H152" s="58">
        <v>44692</v>
      </c>
      <c r="I152" s="56">
        <v>40000</v>
      </c>
      <c r="J152" s="53">
        <v>442.65</v>
      </c>
      <c r="K152" s="53">
        <f>+I152*2.87%</f>
        <v>1148</v>
      </c>
      <c r="L152" s="56">
        <f t="shared" ref="L152" si="57">+I152*3.04%</f>
        <v>1216</v>
      </c>
      <c r="M152" s="53">
        <f t="shared" ref="M152" si="58">SUM(J152:L152)</f>
        <v>2806.65</v>
      </c>
      <c r="N152" s="53">
        <f t="shared" ref="N152" si="59">I152-M152</f>
        <v>37193.35</v>
      </c>
    </row>
    <row r="153" spans="1:14" s="44" customFormat="1" ht="17.25" customHeight="1" x14ac:dyDescent="0.25">
      <c r="B153" s="68" t="s">
        <v>5</v>
      </c>
      <c r="C153" s="69"/>
      <c r="D153" s="69"/>
      <c r="E153" s="69"/>
      <c r="F153" s="69"/>
      <c r="G153" s="69"/>
      <c r="H153" s="70"/>
      <c r="I153" s="63">
        <f>SUM(I11:I152)</f>
        <v>10791250</v>
      </c>
      <c r="J153" s="63">
        <v>1040979.63</v>
      </c>
      <c r="K153" s="63">
        <f>SUM(K11:K152)</f>
        <v>309708.875</v>
      </c>
      <c r="L153" s="63">
        <f>SUM(L11:L152)</f>
        <v>324710.00000000006</v>
      </c>
      <c r="M153" s="63">
        <f t="shared" ref="M153:N153" si="60">SUM(M72:M152)</f>
        <v>905682.55500000063</v>
      </c>
      <c r="N153" s="63">
        <f t="shared" si="60"/>
        <v>5055567.4450000003</v>
      </c>
    </row>
    <row r="154" spans="1:14" s="12" customFormat="1" ht="23.25" x14ac:dyDescent="0.25">
      <c r="B154" s="13"/>
      <c r="C154" s="13"/>
      <c r="D154" s="23"/>
      <c r="E154" s="15"/>
      <c r="G154" s="37"/>
      <c r="H154" s="37"/>
      <c r="I154" s="24"/>
      <c r="J154" s="14"/>
      <c r="K154" s="14"/>
      <c r="L154" s="20"/>
      <c r="M154" s="14"/>
      <c r="N154" s="14"/>
    </row>
    <row r="155" spans="1:14" s="12" customFormat="1" ht="15" x14ac:dyDescent="0.25">
      <c r="B155" s="12" t="s">
        <v>6</v>
      </c>
      <c r="G155" s="38"/>
      <c r="H155" s="38"/>
      <c r="I155" s="24"/>
      <c r="J155" s="31"/>
      <c r="K155" s="24"/>
      <c r="L155" s="25"/>
      <c r="M155" s="32"/>
    </row>
    <row r="156" spans="1:14" s="12" customFormat="1" ht="15" x14ac:dyDescent="0.25">
      <c r="B156" s="12" t="s">
        <v>8</v>
      </c>
      <c r="G156" s="38"/>
      <c r="H156" s="38"/>
      <c r="I156" s="24"/>
      <c r="J156" s="33"/>
      <c r="L156" s="21"/>
    </row>
    <row r="157" spans="1:14" s="12" customFormat="1" ht="15" x14ac:dyDescent="0.25">
      <c r="B157" s="42" t="s">
        <v>9</v>
      </c>
      <c r="C157" s="42"/>
      <c r="D157" s="42"/>
      <c r="E157" s="42"/>
      <c r="G157" s="42"/>
      <c r="H157" s="38"/>
      <c r="J157" s="33"/>
      <c r="L157" s="21"/>
    </row>
    <row r="158" spans="1:14" s="12" customFormat="1" ht="15" x14ac:dyDescent="0.25">
      <c r="B158" s="12" t="s">
        <v>10</v>
      </c>
      <c r="G158" s="38"/>
      <c r="H158" s="38"/>
      <c r="I158" s="24"/>
      <c r="J158" s="34"/>
      <c r="L158" s="21"/>
    </row>
    <row r="159" spans="1:14" s="12" customFormat="1" ht="15" x14ac:dyDescent="0.25">
      <c r="B159" s="12" t="s">
        <v>78</v>
      </c>
      <c r="G159" s="38"/>
      <c r="H159" s="38"/>
      <c r="J159" s="28"/>
      <c r="L159" s="21"/>
    </row>
    <row r="160" spans="1:14" customFormat="1" ht="15" x14ac:dyDescent="0.25">
      <c r="G160" s="36"/>
      <c r="H160" s="36"/>
      <c r="J160" s="27"/>
      <c r="L160" s="19"/>
    </row>
    <row r="161" spans="2:12" ht="16.5" x14ac:dyDescent="0.2">
      <c r="B161" s="11"/>
      <c r="C161" s="11"/>
      <c r="D161" s="9"/>
      <c r="E161" s="9"/>
      <c r="G161" s="11"/>
      <c r="H161" s="11"/>
      <c r="I161" s="9"/>
      <c r="J161" s="29"/>
      <c r="K161" s="10"/>
    </row>
    <row r="162" spans="2:12" ht="16.5" x14ac:dyDescent="0.2">
      <c r="B162" s="11"/>
      <c r="C162" s="11"/>
      <c r="D162" s="9"/>
      <c r="E162" s="9"/>
      <c r="G162" s="11"/>
      <c r="H162" s="11"/>
      <c r="I162" s="9"/>
      <c r="J162" s="29"/>
      <c r="K162" s="10"/>
    </row>
    <row r="163" spans="2:12" ht="16.5" x14ac:dyDescent="0.2">
      <c r="B163" s="11"/>
      <c r="C163" s="11"/>
      <c r="D163" s="9"/>
      <c r="E163" s="9"/>
      <c r="G163" s="11"/>
      <c r="H163" s="11"/>
      <c r="I163" s="9"/>
      <c r="J163" s="29"/>
      <c r="K163" s="10"/>
    </row>
    <row r="164" spans="2:12" ht="16.5" x14ac:dyDescent="0.2">
      <c r="B164" s="11"/>
      <c r="C164" s="11"/>
      <c r="D164" s="9"/>
      <c r="E164" s="9"/>
      <c r="G164" s="11"/>
      <c r="H164" s="11"/>
      <c r="I164" s="9"/>
      <c r="J164" s="29"/>
      <c r="K164" s="10"/>
    </row>
    <row r="165" spans="2:12" ht="16.5" x14ac:dyDescent="0.2">
      <c r="B165" s="41"/>
      <c r="C165" s="41"/>
      <c r="D165" s="41"/>
      <c r="E165" s="41"/>
      <c r="G165" s="41"/>
      <c r="H165" s="41"/>
      <c r="I165" s="41"/>
      <c r="J165" s="41"/>
      <c r="K165" s="41"/>
    </row>
    <row r="166" spans="2:12" customFormat="1" ht="15" x14ac:dyDescent="0.25">
      <c r="G166" s="36"/>
      <c r="H166" s="36"/>
      <c r="J166" s="27"/>
      <c r="L166" s="19"/>
    </row>
    <row r="167" spans="2:12" customFormat="1" ht="15" x14ac:dyDescent="0.25">
      <c r="G167" s="36"/>
      <c r="H167" s="36"/>
      <c r="J167" s="27"/>
      <c r="L167" s="19"/>
    </row>
    <row r="168" spans="2:12" customFormat="1" ht="15" x14ac:dyDescent="0.25">
      <c r="G168" s="36"/>
      <c r="H168" s="36"/>
      <c r="J168" s="27"/>
      <c r="L168" s="19"/>
    </row>
    <row r="169" spans="2:12" customFormat="1" ht="18.75" x14ac:dyDescent="0.3">
      <c r="D169" s="16"/>
      <c r="E169" s="40" t="s">
        <v>12</v>
      </c>
      <c r="G169" s="40"/>
      <c r="H169" s="40"/>
      <c r="I169" s="40"/>
      <c r="J169" s="27"/>
      <c r="L169" s="19"/>
    </row>
    <row r="170" spans="2:12" customFormat="1" ht="18.75" x14ac:dyDescent="0.3">
      <c r="D170" s="1"/>
      <c r="E170" s="40" t="s">
        <v>36</v>
      </c>
      <c r="G170" s="40"/>
      <c r="H170" s="40"/>
      <c r="I170" s="40"/>
      <c r="J170" s="27"/>
      <c r="L170" s="19"/>
    </row>
    <row r="171" spans="2:12" customFormat="1" ht="15" x14ac:dyDescent="0.25">
      <c r="G171" s="36"/>
      <c r="H171" s="36"/>
      <c r="J171" s="27"/>
      <c r="L171" s="19"/>
    </row>
    <row r="172" spans="2:12" customFormat="1" ht="15" x14ac:dyDescent="0.25">
      <c r="G172" s="36"/>
      <c r="H172" s="36"/>
      <c r="J172" s="27"/>
      <c r="L172" s="19"/>
    </row>
    <row r="173" spans="2:12" customFormat="1" ht="15" x14ac:dyDescent="0.25">
      <c r="G173" s="36"/>
      <c r="H173" s="36"/>
      <c r="J173" s="27"/>
      <c r="L173" s="19"/>
    </row>
    <row r="174" spans="2:12" customFormat="1" ht="15" x14ac:dyDescent="0.25">
      <c r="G174" s="36"/>
      <c r="H174" s="36"/>
      <c r="J174" s="27"/>
      <c r="L174" s="19"/>
    </row>
    <row r="175" spans="2:12" customFormat="1" ht="15" x14ac:dyDescent="0.25">
      <c r="G175" s="36"/>
      <c r="H175" s="36"/>
      <c r="J175" s="27"/>
      <c r="L175" s="19"/>
    </row>
    <row r="176" spans="2:12" customFormat="1" ht="15" x14ac:dyDescent="0.25">
      <c r="G176" s="36"/>
      <c r="H176" s="36"/>
      <c r="J176" s="27"/>
      <c r="L176" s="19"/>
    </row>
    <row r="177" spans="2:12" customFormat="1" ht="15" x14ac:dyDescent="0.25">
      <c r="G177" s="36"/>
      <c r="H177" s="36"/>
      <c r="J177" s="27"/>
      <c r="L177" s="19"/>
    </row>
    <row r="178" spans="2:12" customFormat="1" ht="15" x14ac:dyDescent="0.25">
      <c r="G178" s="36"/>
      <c r="H178" s="36"/>
      <c r="J178" s="27"/>
      <c r="L178" s="19"/>
    </row>
    <row r="179" spans="2:12" customFormat="1" ht="15" x14ac:dyDescent="0.25">
      <c r="B179" s="8"/>
      <c r="D179" t="s">
        <v>7</v>
      </c>
      <c r="G179" s="36"/>
      <c r="H179" s="36"/>
      <c r="J179" s="27"/>
      <c r="L179" s="19"/>
    </row>
    <row r="180" spans="2:12" customFormat="1" ht="15" x14ac:dyDescent="0.25">
      <c r="B180" s="8"/>
      <c r="G180" s="36"/>
      <c r="H180" s="36"/>
      <c r="J180" s="27"/>
      <c r="L180" s="19"/>
    </row>
    <row r="181" spans="2:12" customFormat="1" ht="15" x14ac:dyDescent="0.25">
      <c r="B181" s="8"/>
      <c r="G181" s="36"/>
      <c r="H181" s="36"/>
      <c r="J181" s="27"/>
      <c r="L181" s="19"/>
    </row>
  </sheetData>
  <mergeCells count="4">
    <mergeCell ref="B153:H153"/>
    <mergeCell ref="A6:N6"/>
    <mergeCell ref="A7:N7"/>
    <mergeCell ref="A8:N8"/>
  </mergeCells>
  <phoneticPr fontId="29" type="noConversion"/>
  <pageMargins left="0.7" right="0.7" top="0.75" bottom="0.75" header="0.3" footer="0.3"/>
  <pageSetup paperSize="5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TECNICO CONTRATADO</vt:lpstr>
      <vt:lpstr>'TECNICO CONTRATADO'!Títulos_a_imprimir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Gloris Pérez</dc:creator>
  <cp:lastModifiedBy>Senaida Peña</cp:lastModifiedBy>
  <cp:lastPrinted>2021-11-10T13:35:48Z</cp:lastPrinted>
  <dcterms:created xsi:type="dcterms:W3CDTF">2015-04-22T16:42:59Z</dcterms:created>
  <dcterms:modified xsi:type="dcterms:W3CDTF">2021-12-16T11:58:11Z</dcterms:modified>
</cp:coreProperties>
</file>