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s.perez\Desktop\NOVIEMBRE 2021 PORTAL\"/>
    </mc:Choice>
  </mc:AlternateContent>
  <xr:revisionPtr revIDLastSave="0" documentId="13_ncr:1_{FC366E16-E462-4209-A4B0-1D88475EAF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CNICO CONTRATADO" sheetId="3" r:id="rId1"/>
  </sheets>
  <definedNames>
    <definedName name="_xlnm.Print_Titles" localSheetId="0">'TECNICO CONTRATADO'!$12:$12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6" i="3" l="1"/>
  <c r="K150" i="3"/>
  <c r="K151" i="3"/>
  <c r="K147" i="3"/>
  <c r="K109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M87" i="3" s="1"/>
  <c r="N87" i="3" s="1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7" i="3"/>
  <c r="K138" i="3"/>
  <c r="K139" i="3"/>
  <c r="K140" i="3"/>
  <c r="K141" i="3"/>
  <c r="K142" i="3"/>
  <c r="K143" i="3"/>
  <c r="K144" i="3"/>
  <c r="K145" i="3"/>
  <c r="K146" i="3"/>
  <c r="K148" i="3"/>
  <c r="K149" i="3"/>
  <c r="K152" i="3"/>
  <c r="K153" i="3"/>
  <c r="K154" i="3"/>
  <c r="K38" i="3"/>
  <c r="K36" i="3"/>
  <c r="K35" i="3"/>
  <c r="K24" i="3"/>
  <c r="K16" i="3"/>
  <c r="K13" i="3"/>
  <c r="K14" i="3"/>
  <c r="I155" i="3"/>
  <c r="J145" i="3" l="1"/>
  <c r="M145" i="3" s="1"/>
  <c r="N145" i="3" s="1"/>
  <c r="J144" i="3"/>
  <c r="M144" i="3" s="1"/>
  <c r="N144" i="3" s="1"/>
  <c r="J13" i="3"/>
  <c r="M13" i="3" s="1"/>
  <c r="N13" i="3" l="1"/>
  <c r="J77" i="3"/>
  <c r="M77" i="3" s="1"/>
  <c r="N77" i="3" s="1"/>
  <c r="J143" i="3"/>
  <c r="M143" i="3" s="1"/>
  <c r="N143" i="3" s="1"/>
  <c r="J127" i="3"/>
  <c r="M127" i="3" s="1"/>
  <c r="N127" i="3" s="1"/>
  <c r="J32" i="3"/>
  <c r="K32" i="3"/>
  <c r="J33" i="3"/>
  <c r="K33" i="3"/>
  <c r="J34" i="3"/>
  <c r="K34" i="3"/>
  <c r="J90" i="3"/>
  <c r="M90" i="3" s="1"/>
  <c r="N90" i="3" s="1"/>
  <c r="J89" i="3"/>
  <c r="M89" i="3" s="1"/>
  <c r="N89" i="3" s="1"/>
  <c r="K37" i="3"/>
  <c r="J37" i="3"/>
  <c r="J102" i="3"/>
  <c r="M102" i="3" s="1"/>
  <c r="N102" i="3" s="1"/>
  <c r="J101" i="3"/>
  <c r="M101" i="3" s="1"/>
  <c r="N101" i="3" s="1"/>
  <c r="J104" i="3"/>
  <c r="M104" i="3" s="1"/>
  <c r="N104" i="3" s="1"/>
  <c r="J94" i="3"/>
  <c r="M94" i="3" s="1"/>
  <c r="N94" i="3" s="1"/>
  <c r="J49" i="3"/>
  <c r="M49" i="3" s="1"/>
  <c r="N49" i="3" s="1"/>
  <c r="J76" i="3"/>
  <c r="M76" i="3" s="1"/>
  <c r="N76" i="3" s="1"/>
  <c r="J75" i="3"/>
  <c r="M75" i="3" s="1"/>
  <c r="N75" i="3" s="1"/>
  <c r="J88" i="3"/>
  <c r="M88" i="3" s="1"/>
  <c r="N88" i="3" s="1"/>
  <c r="J105" i="3"/>
  <c r="M105" i="3" s="1"/>
  <c r="N105" i="3" s="1"/>
  <c r="J91" i="3"/>
  <c r="M91" i="3" s="1"/>
  <c r="N91" i="3" s="1"/>
  <c r="J86" i="3"/>
  <c r="M86" i="3" s="1"/>
  <c r="N86" i="3" s="1"/>
  <c r="J85" i="3"/>
  <c r="M85" i="3" s="1"/>
  <c r="N85" i="3" s="1"/>
  <c r="K31" i="3"/>
  <c r="J31" i="3"/>
  <c r="J135" i="3"/>
  <c r="M135" i="3" s="1"/>
  <c r="N135" i="3" s="1"/>
  <c r="J134" i="3"/>
  <c r="M134" i="3" s="1"/>
  <c r="N134" i="3" s="1"/>
  <c r="K22" i="3"/>
  <c r="J22" i="3"/>
  <c r="K21" i="3"/>
  <c r="J21" i="3"/>
  <c r="J111" i="3"/>
  <c r="M111" i="3" s="1"/>
  <c r="N111" i="3" s="1"/>
  <c r="J150" i="3"/>
  <c r="M150" i="3" s="1"/>
  <c r="N150" i="3" s="1"/>
  <c r="J73" i="3"/>
  <c r="M73" i="3" s="1"/>
  <c r="N73" i="3" s="1"/>
  <c r="J72" i="3"/>
  <c r="M72" i="3" s="1"/>
  <c r="N72" i="3" s="1"/>
  <c r="J84" i="3"/>
  <c r="M84" i="3" s="1"/>
  <c r="N84" i="3" s="1"/>
  <c r="J97" i="3"/>
  <c r="M97" i="3" s="1"/>
  <c r="N97" i="3" s="1"/>
  <c r="J103" i="3"/>
  <c r="M103" i="3" s="1"/>
  <c r="N103" i="3" s="1"/>
  <c r="J96" i="3"/>
  <c r="M96" i="3" s="1"/>
  <c r="N96" i="3" s="1"/>
  <c r="J95" i="3"/>
  <c r="M95" i="3" s="1"/>
  <c r="N95" i="3" s="1"/>
  <c r="J69" i="3"/>
  <c r="M69" i="3" s="1"/>
  <c r="N69" i="3" s="1"/>
  <c r="J68" i="3"/>
  <c r="M68" i="3" s="1"/>
  <c r="N68" i="3" s="1"/>
  <c r="J83" i="3"/>
  <c r="M83" i="3" s="1"/>
  <c r="N83" i="3" s="1"/>
  <c r="J123" i="3"/>
  <c r="M123" i="3" s="1"/>
  <c r="N123" i="3" s="1"/>
  <c r="J122" i="3"/>
  <c r="M122" i="3" s="1"/>
  <c r="N122" i="3" s="1"/>
  <c r="J128" i="3"/>
  <c r="M128" i="3" s="1"/>
  <c r="N128" i="3" s="1"/>
  <c r="J51" i="3"/>
  <c r="M51" i="3" s="1"/>
  <c r="N51" i="3" s="1"/>
  <c r="J50" i="3"/>
  <c r="M50" i="3" s="1"/>
  <c r="N50" i="3" s="1"/>
  <c r="J55" i="3"/>
  <c r="M55" i="3" s="1"/>
  <c r="N55" i="3" s="1"/>
  <c r="J133" i="3"/>
  <c r="M133" i="3" s="1"/>
  <c r="N133" i="3" s="1"/>
  <c r="K28" i="3"/>
  <c r="J28" i="3"/>
  <c r="K27" i="3"/>
  <c r="J27" i="3"/>
  <c r="K30" i="3"/>
  <c r="J30" i="3"/>
  <c r="K20" i="3"/>
  <c r="J20" i="3"/>
  <c r="K19" i="3"/>
  <c r="J19" i="3"/>
  <c r="K18" i="3"/>
  <c r="J18" i="3"/>
  <c r="K26" i="3"/>
  <c r="J26" i="3"/>
  <c r="K17" i="3"/>
  <c r="J17" i="3"/>
  <c r="K25" i="3"/>
  <c r="J25" i="3"/>
  <c r="J148" i="3"/>
  <c r="M148" i="3" s="1"/>
  <c r="N148" i="3" s="1"/>
  <c r="J149" i="3"/>
  <c r="M149" i="3" s="1"/>
  <c r="N149" i="3" s="1"/>
  <c r="J146" i="3"/>
  <c r="M146" i="3" s="1"/>
  <c r="N146" i="3" s="1"/>
  <c r="J59" i="3"/>
  <c r="M59" i="3" s="1"/>
  <c r="N59" i="3" s="1"/>
  <c r="J58" i="3"/>
  <c r="M58" i="3" s="1"/>
  <c r="N58" i="3" s="1"/>
  <c r="J142" i="3"/>
  <c r="M142" i="3" s="1"/>
  <c r="N142" i="3" s="1"/>
  <c r="J141" i="3"/>
  <c r="M141" i="3" s="1"/>
  <c r="N141" i="3" s="1"/>
  <c r="J71" i="3"/>
  <c r="M71" i="3" s="1"/>
  <c r="N71" i="3" s="1"/>
  <c r="J100" i="3"/>
  <c r="M100" i="3" s="1"/>
  <c r="N100" i="3" s="1"/>
  <c r="J120" i="3"/>
  <c r="M120" i="3" s="1"/>
  <c r="N120" i="3" s="1"/>
  <c r="J82" i="3"/>
  <c r="M82" i="3" s="1"/>
  <c r="N82" i="3" s="1"/>
  <c r="J65" i="3"/>
  <c r="M65" i="3" s="1"/>
  <c r="N65" i="3" s="1"/>
  <c r="J70" i="3"/>
  <c r="M70" i="3" s="1"/>
  <c r="N70" i="3" s="1"/>
  <c r="J113" i="3"/>
  <c r="M113" i="3" s="1"/>
  <c r="N113" i="3" s="1"/>
  <c r="J116" i="3"/>
  <c r="M116" i="3" s="1"/>
  <c r="N116" i="3" s="1"/>
  <c r="J132" i="3"/>
  <c r="M132" i="3" s="1"/>
  <c r="N132" i="3" s="1"/>
  <c r="J147" i="3"/>
  <c r="M147" i="3" s="1"/>
  <c r="N147" i="3" s="1"/>
  <c r="J60" i="3"/>
  <c r="M60" i="3" s="1"/>
  <c r="N60" i="3" s="1"/>
  <c r="J106" i="3"/>
  <c r="M106" i="3" s="1"/>
  <c r="N106" i="3" s="1"/>
  <c r="J99" i="3"/>
  <c r="M99" i="3" s="1"/>
  <c r="N99" i="3" s="1"/>
  <c r="J67" i="3"/>
  <c r="M67" i="3" s="1"/>
  <c r="N67" i="3" s="1"/>
  <c r="J115" i="3"/>
  <c r="M115" i="3" s="1"/>
  <c r="N115" i="3" s="1"/>
  <c r="J154" i="3"/>
  <c r="M154" i="3" s="1"/>
  <c r="N154" i="3" s="1"/>
  <c r="J153" i="3"/>
  <c r="M153" i="3" s="1"/>
  <c r="N153" i="3" s="1"/>
  <c r="J151" i="3"/>
  <c r="M151" i="3" s="1"/>
  <c r="N151" i="3" s="1"/>
  <c r="J107" i="3"/>
  <c r="M107" i="3" s="1"/>
  <c r="N107" i="3" s="1"/>
  <c r="J137" i="3"/>
  <c r="M137" i="3" s="1"/>
  <c r="N137" i="3" s="1"/>
  <c r="J124" i="3"/>
  <c r="M124" i="3" s="1"/>
  <c r="N124" i="3" s="1"/>
  <c r="J63" i="3"/>
  <c r="M63" i="3" s="1"/>
  <c r="N63" i="3" s="1"/>
  <c r="J140" i="3"/>
  <c r="M140" i="3" s="1"/>
  <c r="N140" i="3" s="1"/>
  <c r="K23" i="3"/>
  <c r="J23" i="3"/>
  <c r="J48" i="3"/>
  <c r="M48" i="3" s="1"/>
  <c r="N48" i="3" s="1"/>
  <c r="J121" i="3"/>
  <c r="M121" i="3" s="1"/>
  <c r="N121" i="3" s="1"/>
  <c r="K15" i="3"/>
  <c r="J15" i="3"/>
  <c r="K29" i="3"/>
  <c r="J29" i="3"/>
  <c r="J64" i="3"/>
  <c r="M64" i="3" s="1"/>
  <c r="N64" i="3" s="1"/>
  <c r="J139" i="3"/>
  <c r="M139" i="3" s="1"/>
  <c r="N139" i="3" s="1"/>
  <c r="J117" i="3"/>
  <c r="M117" i="3" s="1"/>
  <c r="N117" i="3" s="1"/>
  <c r="J81" i="3"/>
  <c r="M81" i="3" s="1"/>
  <c r="N81" i="3" s="1"/>
  <c r="J43" i="3"/>
  <c r="M43" i="3" s="1"/>
  <c r="N43" i="3" s="1"/>
  <c r="J35" i="3"/>
  <c r="M35" i="3" s="1"/>
  <c r="N35" i="3" s="1"/>
  <c r="J14" i="3"/>
  <c r="M14" i="3" s="1"/>
  <c r="J24" i="3"/>
  <c r="M24" i="3" s="1"/>
  <c r="N24" i="3" s="1"/>
  <c r="J47" i="3"/>
  <c r="M47" i="3" s="1"/>
  <c r="N47" i="3" s="1"/>
  <c r="J119" i="3"/>
  <c r="M119" i="3" s="1"/>
  <c r="N119" i="3" s="1"/>
  <c r="J125" i="3"/>
  <c r="M125" i="3" s="1"/>
  <c r="N125" i="3" s="1"/>
  <c r="J46" i="3"/>
  <c r="M46" i="3" s="1"/>
  <c r="N46" i="3" s="1"/>
  <c r="J61" i="3"/>
  <c r="M61" i="3" s="1"/>
  <c r="N61" i="3" s="1"/>
  <c r="J118" i="3"/>
  <c r="M118" i="3" s="1"/>
  <c r="N118" i="3" s="1"/>
  <c r="J129" i="3"/>
  <c r="M129" i="3" s="1"/>
  <c r="N129" i="3" s="1"/>
  <c r="J126" i="3"/>
  <c r="M126" i="3" s="1"/>
  <c r="N126" i="3" s="1"/>
  <c r="J16" i="3"/>
  <c r="M16" i="3" s="1"/>
  <c r="N16" i="3" s="1"/>
  <c r="J131" i="3"/>
  <c r="M131" i="3" s="1"/>
  <c r="N131" i="3" s="1"/>
  <c r="J62" i="3"/>
  <c r="M62" i="3" s="1"/>
  <c r="N62" i="3" s="1"/>
  <c r="J98" i="3"/>
  <c r="M98" i="3" s="1"/>
  <c r="N98" i="3" s="1"/>
  <c r="J152" i="3"/>
  <c r="M152" i="3" s="1"/>
  <c r="N152" i="3" s="1"/>
  <c r="J138" i="3"/>
  <c r="M138" i="3" s="1"/>
  <c r="N138" i="3" s="1"/>
  <c r="J109" i="3"/>
  <c r="M109" i="3" s="1"/>
  <c r="N109" i="3" s="1"/>
  <c r="J45" i="3"/>
  <c r="M45" i="3" s="1"/>
  <c r="N45" i="3" s="1"/>
  <c r="J136" i="3"/>
  <c r="M136" i="3" s="1"/>
  <c r="N136" i="3" s="1"/>
  <c r="J114" i="3"/>
  <c r="M114" i="3" s="1"/>
  <c r="N114" i="3" s="1"/>
  <c r="J112" i="3"/>
  <c r="M112" i="3" s="1"/>
  <c r="N112" i="3" s="1"/>
  <c r="J110" i="3"/>
  <c r="M110" i="3" s="1"/>
  <c r="N110" i="3" s="1"/>
  <c r="J57" i="3"/>
  <c r="M57" i="3" s="1"/>
  <c r="N57" i="3" s="1"/>
  <c r="J42" i="3"/>
  <c r="M42" i="3" s="1"/>
  <c r="N42" i="3" s="1"/>
  <c r="J44" i="3"/>
  <c r="M44" i="3" s="1"/>
  <c r="N44" i="3" s="1"/>
  <c r="J66" i="3"/>
  <c r="M66" i="3" s="1"/>
  <c r="N66" i="3" s="1"/>
  <c r="J80" i="3"/>
  <c r="M80" i="3" s="1"/>
  <c r="N80" i="3" s="1"/>
  <c r="J41" i="3"/>
  <c r="M41" i="3" s="1"/>
  <c r="N41" i="3" s="1"/>
  <c r="J39" i="3"/>
  <c r="M39" i="3" s="1"/>
  <c r="N39" i="3" s="1"/>
  <c r="J38" i="3"/>
  <c r="M38" i="3" s="1"/>
  <c r="N38" i="3" s="1"/>
  <c r="J93" i="3"/>
  <c r="M93" i="3" s="1"/>
  <c r="N93" i="3" s="1"/>
  <c r="J36" i="3"/>
  <c r="M36" i="3" s="1"/>
  <c r="N36" i="3" s="1"/>
  <c r="J54" i="3"/>
  <c r="M54" i="3" s="1"/>
  <c r="N54" i="3" s="1"/>
  <c r="J52" i="3"/>
  <c r="M52" i="3" s="1"/>
  <c r="N52" i="3" s="1"/>
  <c r="J79" i="3"/>
  <c r="M79" i="3" s="1"/>
  <c r="N79" i="3" s="1"/>
  <c r="J53" i="3"/>
  <c r="M53" i="3" s="1"/>
  <c r="N53" i="3" s="1"/>
  <c r="J78" i="3"/>
  <c r="M78" i="3" s="1"/>
  <c r="N78" i="3" s="1"/>
  <c r="J130" i="3"/>
  <c r="M130" i="3" s="1"/>
  <c r="N130" i="3" s="1"/>
  <c r="J108" i="3"/>
  <c r="M108" i="3" s="1"/>
  <c r="N108" i="3" s="1"/>
  <c r="J92" i="3"/>
  <c r="M92" i="3" s="1"/>
  <c r="N92" i="3" s="1"/>
  <c r="J56" i="3"/>
  <c r="M56" i="3" s="1"/>
  <c r="N56" i="3" s="1"/>
  <c r="J40" i="3"/>
  <c r="M40" i="3" s="1"/>
  <c r="N40" i="3" s="1"/>
  <c r="J74" i="3"/>
  <c r="M74" i="3" s="1"/>
  <c r="N74" i="3" s="1"/>
  <c r="M22" i="3" l="1"/>
  <c r="N22" i="3" s="1"/>
  <c r="M37" i="3"/>
  <c r="N37" i="3" s="1"/>
  <c r="M17" i="3"/>
  <c r="N17" i="3" s="1"/>
  <c r="M19" i="3"/>
  <c r="N19" i="3" s="1"/>
  <c r="M29" i="3"/>
  <c r="N29" i="3" s="1"/>
  <c r="M23" i="3"/>
  <c r="N23" i="3" s="1"/>
  <c r="M26" i="3"/>
  <c r="N26" i="3" s="1"/>
  <c r="M20" i="3"/>
  <c r="N20" i="3" s="1"/>
  <c r="M28" i="3"/>
  <c r="N28" i="3" s="1"/>
  <c r="M27" i="3"/>
  <c r="N27" i="3" s="1"/>
  <c r="M15" i="3"/>
  <c r="N15" i="3" s="1"/>
  <c r="M25" i="3"/>
  <c r="N25" i="3" s="1"/>
  <c r="M18" i="3"/>
  <c r="N18" i="3" s="1"/>
  <c r="M30" i="3"/>
  <c r="N30" i="3" s="1"/>
  <c r="M34" i="3"/>
  <c r="N34" i="3" s="1"/>
  <c r="M32" i="3"/>
  <c r="N32" i="3" s="1"/>
  <c r="M21" i="3"/>
  <c r="N21" i="3" s="1"/>
  <c r="M31" i="3"/>
  <c r="N31" i="3" s="1"/>
  <c r="N14" i="3"/>
  <c r="M33" i="3"/>
  <c r="N33" i="3" s="1"/>
  <c r="K155" i="3"/>
  <c r="J155" i="3"/>
  <c r="N155" i="3" l="1"/>
  <c r="M155" i="3"/>
</calcChain>
</file>

<file path=xl/sharedStrings.xml><?xml version="1.0" encoding="utf-8"?>
<sst xmlns="http://schemas.openxmlformats.org/spreadsheetml/2006/main" count="735" uniqueCount="250">
  <si>
    <t>AFP</t>
  </si>
  <si>
    <t>ISR</t>
  </si>
  <si>
    <t>SFS</t>
  </si>
  <si>
    <t>CARGO</t>
  </si>
  <si>
    <t>TOTAL DESC.</t>
  </si>
  <si>
    <t>TOTAL GENERAL</t>
  </si>
  <si>
    <t>Observaciones:</t>
  </si>
  <si>
    <t xml:space="preserve"> </t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</si>
  <si>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</si>
  <si>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</si>
  <si>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  (3*) Salario cotizable hasta RD$236,520.00, deducción directa de la declaración TSS del SUIRPLUS.</t>
  </si>
  <si>
    <t xml:space="preserve">FECHA INICIO </t>
  </si>
  <si>
    <t xml:space="preserve">       Enc. Dpto. De Recursos Humanos</t>
  </si>
  <si>
    <t xml:space="preserve">FECHA TERMINO </t>
  </si>
  <si>
    <t>ESTEFANY ISABEL GENAO FERNÁNDEZ</t>
  </si>
  <si>
    <t>LUÍS EDUARDO ACOSTA GÓMEZ</t>
  </si>
  <si>
    <t xml:space="preserve">MARIANO DE LA CRUZ HERNÁNDEZ </t>
  </si>
  <si>
    <t>ANALISTA DE DATOS</t>
  </si>
  <si>
    <t>MONITOR ESTADÍSTICO</t>
  </si>
  <si>
    <t>ANALISTA</t>
  </si>
  <si>
    <t>CONTRATADO E IGUALADO</t>
  </si>
  <si>
    <t>VERÓNICA PAOLA CASTRO ROSARIO</t>
  </si>
  <si>
    <t>OMI SADHAI MERCEDES GARCÍA</t>
  </si>
  <si>
    <t>KATHERINE ISABEL FERRERAS DIAZ</t>
  </si>
  <si>
    <t>KELVIN JOSÉ ARREDONDO MARTÍNEZ</t>
  </si>
  <si>
    <t>TÉCNICO DE OPERACIONES TIC</t>
  </si>
  <si>
    <t>ESMERLIN JOEL MIESES</t>
  </si>
  <si>
    <t>WILMO MARTÍNEZ SOLANO</t>
  </si>
  <si>
    <t>GEORGE LUÍS MARMOL SÁNCHEZ</t>
  </si>
  <si>
    <t>RUTH NAFTALI GOMERA RODRÍGUEZ</t>
  </si>
  <si>
    <t>GEORGE MIGUEL BUENO NOVA</t>
  </si>
  <si>
    <t>TAHIRÍ DURÁN JIMÉNEZ</t>
  </si>
  <si>
    <t>CARLOS DANIEL GUERRERO RODRÍGUEZ</t>
  </si>
  <si>
    <t>ESPECIALISTA EN ESTÁNDARES Y NORMATIVAS</t>
  </si>
  <si>
    <t>ANALISTA DE CALIDAD</t>
  </si>
  <si>
    <t>MARLON DIAZ LÓPEZ</t>
  </si>
  <si>
    <t>MELISHA PATRONE CASTRO</t>
  </si>
  <si>
    <t>AMBIORIX MENDOZA MONEGRO</t>
  </si>
  <si>
    <t>GUEVERT BOCIO PEREZ</t>
  </si>
  <si>
    <t>JOEL ALTAGRACIA RAFAEL DEL ORBE</t>
  </si>
  <si>
    <t>RAFAEL ANTONIO OVALLE OVANDO</t>
  </si>
  <si>
    <t>ROSANNI SENA</t>
  </si>
  <si>
    <t>EDGAR JOEL DELANOY MERCADO</t>
  </si>
  <si>
    <t>MAXIMO HAROL GÓMEZ MORA</t>
  </si>
  <si>
    <t>MONITOR DE CALIDAD</t>
  </si>
  <si>
    <t>MELISSA MICHELLE MUÑOZ SURO</t>
  </si>
  <si>
    <t>ANALISTA DE PLANIFICACIÓN</t>
  </si>
  <si>
    <t>JAN MAICOL DÍAZ AQUINO</t>
  </si>
  <si>
    <t>AUSTRALIA CAROLINA ALMONTE DE BEATO</t>
  </si>
  <si>
    <t>ANALISTA DE PROYECTOS</t>
  </si>
  <si>
    <t>CAMILA MICHELLE BEATO MARTÍNEZ</t>
  </si>
  <si>
    <t>CONTADOR</t>
  </si>
  <si>
    <t>MARIO ABRAHAN ADAMES VIDAL</t>
  </si>
  <si>
    <t>TÉCNICO EN TELECOMUNICACIONES</t>
  </si>
  <si>
    <t>EDELIO NICOLÁS CASTILLO BENITEZ</t>
  </si>
  <si>
    <t>SOPORTE DE SEGURIDAD Y MONITOREO</t>
  </si>
  <si>
    <t xml:space="preserve">JESÚS MARINE FAMILIA </t>
  </si>
  <si>
    <t>BERNARDO ANEUDY SANTOS SANTOS</t>
  </si>
  <si>
    <t>DEYVISON GARCÍA MEJÍA</t>
  </si>
  <si>
    <t>GABRIEL OCTAVIO FERNÁNDEZ LEROUXZ</t>
  </si>
  <si>
    <t>LÍDER DE PROYECTOS</t>
  </si>
  <si>
    <t>ADRIALIS ODETH HERRERA DEL ROSARIO</t>
  </si>
  <si>
    <t>ERIPSON OLIVIER PÉREZ</t>
  </si>
  <si>
    <t>ESTEBAN ALFONSO REYES FRIAS</t>
  </si>
  <si>
    <t>ALBAIRIS TEJEDA LINARES</t>
  </si>
  <si>
    <t>ROBINSON RUBEN VENTURA SENA</t>
  </si>
  <si>
    <t>MADALY VICTORIA ESTRELLA ALBA</t>
  </si>
  <si>
    <t>DANIELA PEROZO COSTE</t>
  </si>
  <si>
    <t>ISBEL CRISTINA BAUTISTA DURAN</t>
  </si>
  <si>
    <t>NEYDA ISABEL MENDEZ DE LOS SANTOS</t>
  </si>
  <si>
    <t>STEVEN JANIEL VENTURA ANTIGUA</t>
  </si>
  <si>
    <t>RAFAEL ALBERTO SILIE REGUS</t>
  </si>
  <si>
    <t>ALEXANDER HILARIO OSORIO</t>
  </si>
  <si>
    <t>CARLIXTO DIEGO JULIAO VASQUEZ</t>
  </si>
  <si>
    <t xml:space="preserve">ANALISTA DE CALIDAD </t>
  </si>
  <si>
    <t>ANALISTA DE INFRAESTRUCTURA</t>
  </si>
  <si>
    <t xml:space="preserve">ANALISTA DESARROLLO INSTITUCIONAL </t>
  </si>
  <si>
    <t xml:space="preserve">   (4*) Deducción directa declaración TSS del SUIRPLUS por registro de dependientes adicionales al SDSS. RD$1,190.12 por cada dependiente adicional registrado.</t>
  </si>
  <si>
    <t>DANELLY ALTAGRACIA HERNANDEZ MOSQUEA</t>
  </si>
  <si>
    <t>WANDER MANUEL ALMONTE CRUZ</t>
  </si>
  <si>
    <t>ROSAILY GENESIS RODRIGUEZ SANTOS</t>
  </si>
  <si>
    <t>MARIA ISABEL TORIBIO HERNANDEZ</t>
  </si>
  <si>
    <t>OSCAURY VENTURA TAVERAS</t>
  </si>
  <si>
    <t>JOSE ALBERTO LUNA PENA</t>
  </si>
  <si>
    <t>TECNICO DE TELECOMUNICACIONES</t>
  </si>
  <si>
    <t xml:space="preserve">PAOLA INES NOVA MEDINA </t>
  </si>
  <si>
    <t>RICHARD ISRAEL REYES PACHECO</t>
  </si>
  <si>
    <t>CARLOS ISMAEL LIRANZO RODRIGUEZ</t>
  </si>
  <si>
    <t>MARLENE DECENA SALAS</t>
  </si>
  <si>
    <t>LUIS ALFREDO DE LA CRUZ ORTEGA</t>
  </si>
  <si>
    <t>ELIZABETH MICHELL VIDAL</t>
  </si>
  <si>
    <t>KELLY TACHIANA SUERO DE PÉREZ</t>
  </si>
  <si>
    <t xml:space="preserve">YSAURA CAROLINA SÁNCHEZ </t>
  </si>
  <si>
    <t>EMANUEL SANTANA GUZMÁN</t>
  </si>
  <si>
    <t>DEBORA AIMEE NAU RODRÍGUEZ</t>
  </si>
  <si>
    <t>ESTARLYN  PAOCO VARGAS MEJÍA</t>
  </si>
  <si>
    <t>YUVENNY STEFANY RAMÍREZ LACHAPELLE</t>
  </si>
  <si>
    <t>ELIANNY ELIZABETH LIRIANO CABRERA</t>
  </si>
  <si>
    <t>JOSÉ DAVID LORA JIMÉNEZ</t>
  </si>
  <si>
    <t>FRANK DERICK DE OLEO BETANCES</t>
  </si>
  <si>
    <t>JOSÉ LUIS ROMERO SÁNCHEZ</t>
  </si>
  <si>
    <t>FEDERICO RAFAEL MEDRANO VARGAS</t>
  </si>
  <si>
    <t>THELMARIE GARATE PÉREZ</t>
  </si>
  <si>
    <t>PAOLA MIGUELINA MARTÍNEZ</t>
  </si>
  <si>
    <t>MICHELLE NATALIE LUNA BORRELY</t>
  </si>
  <si>
    <t>DONALD LUGO DIAZ</t>
  </si>
  <si>
    <t>LISSETTE ANDREÍNA PACHECO FERNÁNDEZ</t>
  </si>
  <si>
    <t>LUIS DAVID MATOS LUNA</t>
  </si>
  <si>
    <t>ENMANUELLE ARIEL TORIBIO DE LOS SANTOS</t>
  </si>
  <si>
    <t>JOEL ALEXANDER JAIME BLANDINO</t>
  </si>
  <si>
    <t>KEVIN JIMÉNEZ LORENZO</t>
  </si>
  <si>
    <t>FRANCIFELLY ESTEBAN II BENCOSME FERREIRAS</t>
  </si>
  <si>
    <t>CAROLIN ALMONTE SILVERIO</t>
  </si>
  <si>
    <t>DELIGNE ALBERTO ASCENCIÓN VÁSQUEZ</t>
  </si>
  <si>
    <t>DEYBI MANUEL GUERRERO PÉREZ</t>
  </si>
  <si>
    <t>JUAN FRANCISCO DE LOS SANTOS DECENA</t>
  </si>
  <si>
    <t>MIGUEL ANGEL HERNÁNDEZ GARCÍA</t>
  </si>
  <si>
    <t>JORGE LUIS VILLAR GUERRERO</t>
  </si>
  <si>
    <t>ABEL DAVID TORRES LIZARDO</t>
  </si>
  <si>
    <t>ESTEPHANY LÓPEZ AMEZQUITA</t>
  </si>
  <si>
    <t>ALEJANDRO BASILIO SANTANA</t>
  </si>
  <si>
    <t>ELGA SÁNCHEZ HERNÁNDEZ</t>
  </si>
  <si>
    <t>ROSALIM ARBAJE SIDO</t>
  </si>
  <si>
    <t>ERKIN DARÍO DELGADO PÉREZ</t>
  </si>
  <si>
    <t>GERSIS DANIEL SIERRA ROSARIO</t>
  </si>
  <si>
    <t>LUIS ANDRÉS MATEO DÍAZ</t>
  </si>
  <si>
    <t>OSWALDO SANTIAGO MOLINA PÉREZ</t>
  </si>
  <si>
    <t>VIVIANA ESTHER BELTRÉ SEPÚLVEDA</t>
  </si>
  <si>
    <t>YURY PAOLA PINILLA VEGA</t>
  </si>
  <si>
    <t>CLARIBEL CASTRO DE PEGUERO</t>
  </si>
  <si>
    <t>GABRIELA SOSA DE PLACERES</t>
  </si>
  <si>
    <t>YANEL PEÑA CASTILLO</t>
  </si>
  <si>
    <t>ANALISTA RECURSOS HUMANOS</t>
  </si>
  <si>
    <t>ANALISTA DE PROYECTOS.</t>
  </si>
  <si>
    <t>LÍDER DE PROYECTOS.</t>
  </si>
  <si>
    <t>ANALISTA DE DESARROLLO INSTITUCIONAL</t>
  </si>
  <si>
    <t xml:space="preserve">ANALISTA DE DESARROLLO INSTITUCIONAL </t>
  </si>
  <si>
    <t>SOPORTE A USUARIOS</t>
  </si>
  <si>
    <t>MARLUAN ESPIRITUSANTO GUERRERO</t>
  </si>
  <si>
    <t>NOMBRE Y APELLIDO</t>
  </si>
  <si>
    <t>CATEGORIA SERVIDOR</t>
  </si>
  <si>
    <t>INGRESO BRUTO</t>
  </si>
  <si>
    <t>INGRESO NETO</t>
  </si>
  <si>
    <t>GENERO</t>
  </si>
  <si>
    <t>FEMENINO</t>
  </si>
  <si>
    <t>MASCULINO</t>
  </si>
  <si>
    <t>JOSÉ LUIS LÓPEZ GONZÁLEZ</t>
  </si>
  <si>
    <t>PABLO ANDRÉS GUERRERO REYES</t>
  </si>
  <si>
    <t>CARMEN JULIA MATA GERALDO</t>
  </si>
  <si>
    <t>TOMÁS ALEXANDER FAMILIA ARROYO</t>
  </si>
  <si>
    <t>YERSON SOTO MEJÍA</t>
  </si>
  <si>
    <t>JOEL ARIAS ALCÁNTARA</t>
  </si>
  <si>
    <t>ANDRYS LUIS PAYANO</t>
  </si>
  <si>
    <t>PEDRO SILVERIO MONEGRO</t>
  </si>
  <si>
    <t>IVÁN JOSÉ FIRESTONE URIBE</t>
  </si>
  <si>
    <t>KEVIN JOSÉ CABRAL POLANCO</t>
  </si>
  <si>
    <t>CARLA NATALIA FERNÁNDEZ HERRERA</t>
  </si>
  <si>
    <t>PERLA MARIE HERNÁNDEZ ROSA</t>
  </si>
  <si>
    <t>ROSDANY MARIELL MESA PERALTA</t>
  </si>
  <si>
    <t>ANALISTA DE COMPRAS</t>
  </si>
  <si>
    <t>SOPORTE DE MESA DE AYUDA</t>
  </si>
  <si>
    <t>ANALISTA DE SISTEMAS INFORMÁTICOS</t>
  </si>
  <si>
    <t>Oficina Gubernamental de Tecnologías de la Información y Comunicación</t>
  </si>
  <si>
    <t>GERICK ADONIS SILVERIO FIGUEROA</t>
  </si>
  <si>
    <t xml:space="preserve">EDISON JESUS PADILLA PAULINO </t>
  </si>
  <si>
    <t>YANIL MARGARITA JIMENEZ CARRASCO</t>
  </si>
  <si>
    <t>ENYER ANTONIO MERCEDES VILLEGA</t>
  </si>
  <si>
    <t>RAFAEL ANTONIO NUÑEZ DAGHER</t>
  </si>
  <si>
    <t>EDGAR JOHANDY MARTÍNEZ LORENZO</t>
  </si>
  <si>
    <t>JOSÉ ANTONIO ESTEVEZ LÓPEZ</t>
  </si>
  <si>
    <t>ELVYN ALEXANDER MARTÍNEZ CASTRO</t>
  </si>
  <si>
    <t>INGRID JOHANNA BERAS CHIRENO</t>
  </si>
  <si>
    <t>GISSEL OLGALINA CUEVAS FRIAS</t>
  </si>
  <si>
    <t>CHRISTIAN ALBERTO DE LA CRUZ FAMILIA</t>
  </si>
  <si>
    <t>JOSE EDUARDO ALVAREZ LEREBOURS</t>
  </si>
  <si>
    <t>YANET DANIELA BATISTA LIRIANO</t>
  </si>
  <si>
    <t>WEBMASTER</t>
  </si>
  <si>
    <t>DASHIEL ARISTY MONTOLIO</t>
  </si>
  <si>
    <t>DIRECCIÓN O DEPARTAMENTO</t>
  </si>
  <si>
    <t>ANALISTA DE NORMAS Y ESTÁNDARES</t>
  </si>
  <si>
    <t>DIRECCIÓN DE DATACENTER DEL ESTADO</t>
  </si>
  <si>
    <t xml:space="preserve">MONITOR DE MANTENIMIENTO </t>
  </si>
  <si>
    <t>SOPORTE A USUARIO</t>
  </si>
  <si>
    <t>CHRISTIAN FÉLIX GIL CASTILLO</t>
  </si>
  <si>
    <t>JOSE DELIO ARES GUZMÁN</t>
  </si>
  <si>
    <t>FREINER LEANDRO SENCIÓN RAMIREZ</t>
  </si>
  <si>
    <t>ENCARGADO/A DIVISIÓN DE GESTIÓN DE RIESGOS, CONTINUIDAD Y CIBERSEGURIDAD</t>
  </si>
  <si>
    <t>DIRECCIÓN GENERAL</t>
  </si>
  <si>
    <t>JOHANNA MERCEDES FERNÁNDEZ OGANDO</t>
  </si>
  <si>
    <t>DEPARTAMENTO DE RECURSOS HUMANOS</t>
  </si>
  <si>
    <t>DEPARTAMENTO DE SEGURIDAD Y MONITOREO TIC</t>
  </si>
  <si>
    <t>ENCARGADO/A DEPARTAMENTO DE SEGURIDAD Y MONITOREO TIC</t>
  </si>
  <si>
    <t>DIRECCIÓN ATENCIÓN CIUDADANA</t>
  </si>
  <si>
    <t>DIRECTOR/A DE ATENCIÓN CIUDADANA</t>
  </si>
  <si>
    <t>JAVIER GERMOSÉN BÁEZ</t>
  </si>
  <si>
    <t>ENCARGADO/A DIVISIÓN DE ADMINISTRACIÓN DE SERVICIOS Y PROYECTOS</t>
  </si>
  <si>
    <t>RAMÓN TOMÁS TAMARES KELLY</t>
  </si>
  <si>
    <t>SUPERVISOR/A CAP</t>
  </si>
  <si>
    <t>DIRECCIÓN DE COMUNICACIONES</t>
  </si>
  <si>
    <t>ENCARGADO/A DIVISIÓN DE COMUNICACIÓN INTERNA</t>
  </si>
  <si>
    <t>ENCARGADO/A DIVISIÓN DE OPERACIONES TIC</t>
  </si>
  <si>
    <t>DIRECCIÓN DE SERVICIOS DIGITALES INSTITUCIONALES</t>
  </si>
  <si>
    <t xml:space="preserve">FEDERICO EMILIO MONTERO LEBRÓN </t>
  </si>
  <si>
    <t>JHARLINE CEBALLOS BOU</t>
  </si>
  <si>
    <t>ENCARGADO/A DIVISIÓN DEL CAMBIO DE CULTURA DIGITAL</t>
  </si>
  <si>
    <t>ENCARGADO/A DEPARTAMENTO DE DESARROLLO INSTITUCIONAL</t>
  </si>
  <si>
    <t>ENCARGADO/A DEPARTAMENTO DE FORMULACIÓN, MONITOREO Y EVALUACIÓN DE PLANES, PROGRAMAS Y PROYECTOS</t>
  </si>
  <si>
    <t>DIRECCIÓN DE TRANSFORMACIÓN DIGITAL GUBERNAMENTAL</t>
  </si>
  <si>
    <t>ENCARGADO/A DEPARTAMENTO DE INNOVACIÓN DIGITAL</t>
  </si>
  <si>
    <t>ENCARGADO/A DEPARTAMENTO DE ESTUDIOS E INVESTIGACIÓN DE GOBIERNO DIGITAL</t>
  </si>
  <si>
    <t>ENCARGADO/A DEPARTAMENTO DE ASISTENCIA A USUARIOS INSTITUCIONALES</t>
  </si>
  <si>
    <t>ENCARGADO/A DEPARTAMENTO DE MANTENIMIENTO DE REDES</t>
  </si>
  <si>
    <t>ENCARGADO/A DIVISIÓN DE DISEÑO DE SERVICIOS DIGITALES</t>
  </si>
  <si>
    <t>CLAUDIA ANTONIA ÁLVAREZ GÓMEZ</t>
  </si>
  <si>
    <t>DEPARTAMENTO DE SERVICIO PRESENCIAL</t>
  </si>
  <si>
    <t>ENCARGADO/A DEPARTAMENTO DE PLATAFORMAS Y SERVICIOS</t>
  </si>
  <si>
    <t>DEPARTAMENTO DE TECNOLOGÍAS DE LA INFORMACIÓN Y COMUNICACIÓN</t>
  </si>
  <si>
    <t xml:space="preserve">LÍDER DE PROYECTOS </t>
  </si>
  <si>
    <t>DIRECCIÓN JURÍDICA</t>
  </si>
  <si>
    <t>ENCARGADO/A DEPARTAMENTO DE SERVICIOS GENERALES</t>
  </si>
  <si>
    <t>ENCARGADO/A DEPARTAMENTO DE CALIDAD EN LA GESTIÓN</t>
  </si>
  <si>
    <t>AUXILIAR ADMINISTRATIVO/A</t>
  </si>
  <si>
    <t>ABOGADO/A</t>
  </si>
  <si>
    <t>ENCARGADO/A DEPARTAMENTO DE COMPRAS Y CONTRATACIONES.</t>
  </si>
  <si>
    <t>DIRECCIÓN DE PLANIFICACIÓN Y DESARROLLO</t>
  </si>
  <si>
    <t>COORDINADOR/A DE PROYECTO MUNICIPIOS CONECTADOS</t>
  </si>
  <si>
    <t xml:space="preserve">ANDRÉ ALFONSO PICHARDO GOICO </t>
  </si>
  <si>
    <t>ASESOR/A</t>
  </si>
  <si>
    <t>ENCARGADO/A DEPARTAMENTO DE OPERACIONES Y MONITOREO</t>
  </si>
  <si>
    <t>DESARROLLADOR DE SISTEMAS</t>
  </si>
  <si>
    <t xml:space="preserve">COORDINADOR/A DE RELACIONES LABORALES </t>
  </si>
  <si>
    <t>ENCARGADO/A DEPARTAMENTO DE PROYECTOS TIC</t>
  </si>
  <si>
    <t>ENCARGADO/A DE OPERACIONES CAP</t>
  </si>
  <si>
    <t>DIRECTOR/A DE COMUNICACIONES</t>
  </si>
  <si>
    <t>COORDINADOR/A DE RELACIONES INFORMATIVAS</t>
  </si>
  <si>
    <t>DISEÑADOR/A GRÁFICO</t>
  </si>
  <si>
    <t>GUSTAVO RAMÓN TEJEDA CUEVAS</t>
  </si>
  <si>
    <t>DIRECTOR/A JURÍDICO</t>
  </si>
  <si>
    <t>DIRECCIÓN ADMINISTRATIVA Y FINANCIERA</t>
  </si>
  <si>
    <t>ENCARGADO/A DEPARTAMENTO DE SERVICIOS DE CONFIANZA DIGITAL</t>
  </si>
  <si>
    <t>REYNALDO ENRIQUE GARCIA JAQUEZ</t>
  </si>
  <si>
    <t>DIRECCIÓN DE RELACIONES INTERINSTITUCIONALES E INTERNACIONALES</t>
  </si>
  <si>
    <r>
      <t xml:space="preserve">Correspondiente al mes de noviembre </t>
    </r>
    <r>
      <rPr>
        <b/>
        <u/>
        <sz val="14"/>
        <rFont val="Calibri"/>
        <family val="2"/>
        <scheme val="minor"/>
      </rPr>
      <t>2021</t>
    </r>
  </si>
  <si>
    <t>No.</t>
  </si>
  <si>
    <t>Nómina de Sueldos - Temporal</t>
  </si>
  <si>
    <t>CAROLINA SÁNCHEZ PERDOMO</t>
  </si>
  <si>
    <t>LOURDES D' OLEO D' OLEO</t>
  </si>
  <si>
    <t>DIRECTOR/A DE RELACIONES INTERINSTITUCIONALES E INTERNACIONALES</t>
  </si>
  <si>
    <t>WALTER CABRAL QUITERIO</t>
  </si>
  <si>
    <t xml:space="preserve">                       Gloris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</si>
</sst>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  <numFmt numFmtId="166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FF0000"/>
      <name val="Arial"/>
      <family val="2"/>
    </font>
    <font>
      <sz val="8"/>
      <name val="Calibri"/>
      <family val="2"/>
      <scheme val="minor"/>
    </font>
    <font>
      <b/>
      <sz val="18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16" fillId="0" borderId="0" xfId="0" applyFont="1" applyAlignment="1">
      <alignment horizontal="center"/>
    </xf>
    <xf numFmtId="0" fontId="18" fillId="0" borderId="0" xfId="43"/>
    <xf numFmtId="0" fontId="19" fillId="0" borderId="0" xfId="43" applyFont="1" applyAlignment="1">
      <alignment vertical="center"/>
    </xf>
    <xf numFmtId="4" fontId="19" fillId="0" borderId="0" xfId="43" applyNumberFormat="1" applyFont="1" applyAlignment="1">
      <alignment vertical="center"/>
    </xf>
    <xf numFmtId="0" fontId="19" fillId="0" borderId="0" xfId="43" applyFont="1" applyAlignment="1">
      <alignment horizontal="center" vertical="center"/>
    </xf>
    <xf numFmtId="0" fontId="21" fillId="0" borderId="0" xfId="0" applyFont="1"/>
    <xf numFmtId="0" fontId="20" fillId="0" borderId="0" xfId="43" applyFont="1" applyAlignment="1">
      <alignment vertical="center" wrapText="1"/>
    </xf>
    <xf numFmtId="4" fontId="20" fillId="0" borderId="0" xfId="43" applyNumberFormat="1" applyFont="1" applyAlignment="1">
      <alignment horizontal="right" vertical="center"/>
    </xf>
    <xf numFmtId="0" fontId="23" fillId="0" borderId="0" xfId="43" applyFont="1" applyAlignment="1">
      <alignment vertical="center" wrapText="1"/>
    </xf>
    <xf numFmtId="0" fontId="22" fillId="0" borderId="0" xfId="0" applyFont="1" applyAlignment="1">
      <alignment horizontal="center"/>
    </xf>
    <xf numFmtId="0" fontId="0" fillId="33" borderId="0" xfId="0" applyFill="1"/>
    <xf numFmtId="4" fontId="20" fillId="33" borderId="0" xfId="43" applyNumberFormat="1" applyFont="1" applyFill="1" applyAlignment="1">
      <alignment horizontal="right" vertical="center"/>
    </xf>
    <xf numFmtId="0" fontId="21" fillId="33" borderId="0" xfId="0" applyFont="1" applyFill="1"/>
    <xf numFmtId="0" fontId="18" fillId="33" borderId="0" xfId="43" applyFill="1"/>
    <xf numFmtId="0" fontId="25" fillId="0" borderId="0" xfId="43" applyFont="1" applyAlignment="1">
      <alignment vertical="center" wrapText="1"/>
    </xf>
    <xf numFmtId="4" fontId="21" fillId="0" borderId="0" xfId="0" applyNumberFormat="1" applyFont="1"/>
    <xf numFmtId="4" fontId="21" fillId="33" borderId="0" xfId="0" applyNumberFormat="1" applyFont="1" applyFill="1"/>
    <xf numFmtId="166" fontId="21" fillId="0" borderId="0" xfId="0" applyNumberFormat="1" applyFont="1"/>
    <xf numFmtId="0" fontId="0" fillId="0" borderId="0" xfId="0" applyAlignment="1">
      <alignment horizontal="center"/>
    </xf>
    <xf numFmtId="0" fontId="23" fillId="0" borderId="0" xfId="43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8" fillId="0" borderId="0" xfId="43" applyAlignment="1">
      <alignment horizontal="center"/>
    </xf>
    <xf numFmtId="0" fontId="26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43" applyFont="1" applyFill="1"/>
    <xf numFmtId="0" fontId="21" fillId="0" borderId="0" xfId="0" applyFont="1" applyFill="1" applyAlignment="1">
      <alignment vertical="center"/>
    </xf>
    <xf numFmtId="0" fontId="13" fillId="34" borderId="10" xfId="0" applyFont="1" applyFill="1" applyBorder="1" applyAlignment="1">
      <alignment horizontal="center" vertical="center"/>
    </xf>
    <xf numFmtId="0" fontId="13" fillId="34" borderId="10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 wrapText="1"/>
    </xf>
    <xf numFmtId="165" fontId="21" fillId="0" borderId="10" xfId="0" applyNumberFormat="1" applyFont="1" applyFill="1" applyBorder="1" applyAlignment="1">
      <alignment horizontal="center" vertical="center"/>
    </xf>
    <xf numFmtId="164" fontId="21" fillId="0" borderId="10" xfId="43" applyNumberFormat="1" applyFont="1" applyFill="1" applyBorder="1" applyAlignment="1">
      <alignment horizontal="left" vertical="center"/>
    </xf>
    <xf numFmtId="15" fontId="21" fillId="0" borderId="10" xfId="0" applyNumberFormat="1" applyFont="1" applyFill="1" applyBorder="1" applyAlignment="1">
      <alignment horizontal="center" vertical="center"/>
    </xf>
    <xf numFmtId="164" fontId="21" fillId="0" borderId="10" xfId="0" applyNumberFormat="1" applyFont="1" applyFill="1" applyBorder="1" applyAlignment="1">
      <alignment horizontal="left" vertical="center"/>
    </xf>
    <xf numFmtId="164" fontId="21" fillId="0" borderId="11" xfId="0" applyNumberFormat="1" applyFont="1" applyFill="1" applyBorder="1" applyAlignment="1">
      <alignment horizontal="left" vertical="center"/>
    </xf>
    <xf numFmtId="0" fontId="21" fillId="0" borderId="10" xfId="0" applyFont="1" applyFill="1" applyBorder="1" applyAlignment="1">
      <alignment vertical="center"/>
    </xf>
    <xf numFmtId="15" fontId="21" fillId="0" borderId="10" xfId="43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wrapText="1"/>
    </xf>
    <xf numFmtId="15" fontId="21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164" fontId="22" fillId="0" borderId="11" xfId="43" applyNumberFormat="1" applyFont="1" applyFill="1" applyBorder="1" applyAlignment="1">
      <alignment horizontal="center" vertical="center"/>
    </xf>
    <xf numFmtId="0" fontId="21" fillId="0" borderId="10" xfId="43" applyFont="1" applyFill="1" applyBorder="1" applyAlignment="1">
      <alignment horizontal="center" vertical="center"/>
    </xf>
    <xf numFmtId="0" fontId="21" fillId="0" borderId="10" xfId="43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164" fontId="21" fillId="0" borderId="11" xfId="43" applyNumberFormat="1" applyFont="1" applyFill="1" applyBorder="1" applyAlignment="1">
      <alignment horizontal="left" vertical="center"/>
    </xf>
    <xf numFmtId="166" fontId="21" fillId="0" borderId="0" xfId="0" applyNumberFormat="1" applyFont="1" applyFill="1" applyAlignment="1">
      <alignment vertical="center"/>
    </xf>
    <xf numFmtId="44" fontId="21" fillId="0" borderId="0" xfId="46" applyFont="1"/>
    <xf numFmtId="0" fontId="22" fillId="0" borderId="12" xfId="43" applyFont="1" applyFill="1" applyBorder="1" applyAlignment="1">
      <alignment horizontal="right" vertical="center" wrapText="1"/>
    </xf>
    <xf numFmtId="0" fontId="22" fillId="0" borderId="13" xfId="43" applyFont="1" applyFill="1" applyBorder="1" applyAlignment="1">
      <alignment horizontal="right" vertical="center" wrapText="1"/>
    </xf>
    <xf numFmtId="0" fontId="22" fillId="0" borderId="14" xfId="43" applyFont="1" applyFill="1" applyBorder="1" applyAlignment="1">
      <alignment horizontal="right" vertical="center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6000000}"/>
    <cellStyle name="Currency" xfId="46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709956</xdr:colOff>
      <xdr:row>173</xdr:row>
      <xdr:rowOff>127568</xdr:rowOff>
    </xdr:from>
    <xdr:to>
      <xdr:col>5</xdr:col>
      <xdr:colOff>418654</xdr:colOff>
      <xdr:row>181</xdr:row>
      <xdr:rowOff>108516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3349" y="70449282"/>
          <a:ext cx="1518448" cy="15049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176892</xdr:colOff>
      <xdr:row>0</xdr:row>
      <xdr:rowOff>149679</xdr:rowOff>
    </xdr:from>
    <xdr:to>
      <xdr:col>1</xdr:col>
      <xdr:colOff>2239716</xdr:colOff>
      <xdr:row>7</xdr:row>
      <xdr:rowOff>54428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D7D432E-3785-43FD-AED6-CAF27B38A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892" y="149679"/>
          <a:ext cx="2403003" cy="1047749"/>
        </a:xfrm>
        <a:prstGeom prst="rect">
          <a:avLst/>
        </a:prstGeom>
      </xdr:spPr>
    </xdr:pic>
    <xdr:clientData/>
  </xdr:twoCellAnchor>
  <xdr:oneCellAnchor>
    <xdr:from>
      <xdr:col>3</xdr:col>
      <xdr:colOff>2612571</xdr:colOff>
      <xdr:row>1</xdr:row>
      <xdr:rowOff>108856</xdr:rowOff>
    </xdr:from>
    <xdr:ext cx="2167916" cy="857250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014857" y="272142"/>
          <a:ext cx="2167916" cy="857250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P184"/>
  <sheetViews>
    <sheetView showGridLines="0" tabSelected="1" zoomScale="70" zoomScaleNormal="70" workbookViewId="0">
      <pane ySplit="1" topLeftCell="A2" activePane="bottomLeft" state="frozen"/>
      <selection pane="bottomLeft" activeCell="J17" sqref="J17"/>
    </sheetView>
  </sheetViews>
  <sheetFormatPr defaultColWidth="11.42578125" defaultRowHeight="12.75" x14ac:dyDescent="0.2"/>
  <cols>
    <col min="1" max="1" width="5.140625" style="2" customWidth="1"/>
    <col min="2" max="2" width="44.28515625" style="2" customWidth="1"/>
    <col min="3" max="3" width="61.7109375" style="2" customWidth="1"/>
    <col min="4" max="4" width="43.140625" style="2" customWidth="1"/>
    <col min="5" max="5" width="27.140625" style="2" customWidth="1"/>
    <col min="6" max="6" width="15.140625" style="2" customWidth="1"/>
    <col min="7" max="7" width="13.7109375" style="22" customWidth="1"/>
    <col min="8" max="8" width="13.28515625" style="22" customWidth="1"/>
    <col min="9" max="9" width="22.85546875" style="2" bestFit="1" customWidth="1"/>
    <col min="10" max="10" width="19.7109375" style="2" bestFit="1" customWidth="1"/>
    <col min="11" max="11" width="19.7109375" style="14" bestFit="1" customWidth="1"/>
    <col min="12" max="12" width="24.140625" style="14" customWidth="1"/>
    <col min="13" max="13" width="21" style="2" customWidth="1"/>
    <col min="14" max="14" width="22.85546875" style="2" customWidth="1"/>
    <col min="15" max="16384" width="11.42578125" style="2"/>
  </cols>
  <sheetData>
    <row r="9" spans="1:16" ht="18.75" x14ac:dyDescent="0.2">
      <c r="D9" s="47"/>
      <c r="E9" s="47" t="s">
        <v>162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6" ht="18.75" x14ac:dyDescent="0.2">
      <c r="D10" s="47"/>
      <c r="E10" s="47" t="s">
        <v>244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16" ht="18.75" x14ac:dyDescent="0.2">
      <c r="D11" s="47"/>
      <c r="E11" s="47" t="s">
        <v>242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s="29" customFormat="1" ht="50.1" customHeight="1" x14ac:dyDescent="0.25">
      <c r="A12" s="27" t="s">
        <v>243</v>
      </c>
      <c r="B12" s="27" t="s">
        <v>139</v>
      </c>
      <c r="C12" s="27" t="s">
        <v>178</v>
      </c>
      <c r="D12" s="27" t="s">
        <v>3</v>
      </c>
      <c r="E12" s="28" t="s">
        <v>140</v>
      </c>
      <c r="F12" s="27" t="s">
        <v>143</v>
      </c>
      <c r="G12" s="28" t="s">
        <v>11</v>
      </c>
      <c r="H12" s="28" t="s">
        <v>13</v>
      </c>
      <c r="I12" s="28" t="s">
        <v>141</v>
      </c>
      <c r="J12" s="27" t="s">
        <v>0</v>
      </c>
      <c r="K12" s="27" t="s">
        <v>2</v>
      </c>
      <c r="L12" s="27" t="s">
        <v>1</v>
      </c>
      <c r="M12" s="27" t="s">
        <v>4</v>
      </c>
      <c r="N12" s="28" t="s">
        <v>142</v>
      </c>
    </row>
    <row r="13" spans="1:16" s="26" customFormat="1" ht="50.1" customHeight="1" x14ac:dyDescent="0.25">
      <c r="A13" s="45">
        <v>1</v>
      </c>
      <c r="B13" s="30" t="s">
        <v>184</v>
      </c>
      <c r="C13" s="31" t="s">
        <v>187</v>
      </c>
      <c r="D13" s="31" t="s">
        <v>227</v>
      </c>
      <c r="E13" s="32" t="s">
        <v>20</v>
      </c>
      <c r="F13" s="38" t="s">
        <v>145</v>
      </c>
      <c r="G13" s="33">
        <v>44409</v>
      </c>
      <c r="H13" s="33">
        <v>44593</v>
      </c>
      <c r="I13" s="36">
        <v>190000</v>
      </c>
      <c r="J13" s="34">
        <f t="shared" ref="J13:J44" si="0">+I13*2.87%</f>
        <v>5453</v>
      </c>
      <c r="K13" s="37">
        <f>156000*3.04%</f>
        <v>4742.3999999999996</v>
      </c>
      <c r="L13" s="34">
        <v>33534.019999999997</v>
      </c>
      <c r="M13" s="34">
        <f>SUM(J13:L13)</f>
        <v>43729.42</v>
      </c>
      <c r="N13" s="34">
        <f>I13-M13</f>
        <v>146270.58000000002</v>
      </c>
    </row>
    <row r="14" spans="1:16" s="26" customFormat="1" ht="50.1" customHeight="1" x14ac:dyDescent="0.25">
      <c r="A14" s="45">
        <v>2</v>
      </c>
      <c r="B14" s="30" t="s">
        <v>59</v>
      </c>
      <c r="C14" s="31" t="s">
        <v>207</v>
      </c>
      <c r="D14" s="31" t="s">
        <v>208</v>
      </c>
      <c r="E14" s="32" t="s">
        <v>20</v>
      </c>
      <c r="F14" s="38" t="s">
        <v>144</v>
      </c>
      <c r="G14" s="39">
        <v>44501</v>
      </c>
      <c r="H14" s="39">
        <v>44682</v>
      </c>
      <c r="I14" s="36">
        <v>120000</v>
      </c>
      <c r="J14" s="34">
        <f t="shared" si="0"/>
        <v>3444</v>
      </c>
      <c r="K14" s="37">
        <f t="shared" ref="K14:K38" si="1">+I14*3.04%</f>
        <v>3648</v>
      </c>
      <c r="L14" s="34">
        <v>16809.87</v>
      </c>
      <c r="M14" s="34">
        <f t="shared" ref="M14:M77" si="2">SUM(J14:L14)</f>
        <v>23901.87</v>
      </c>
      <c r="N14" s="34">
        <f t="shared" ref="N14:N77" si="3">I14-M14</f>
        <v>96098.13</v>
      </c>
      <c r="O14" s="49"/>
    </row>
    <row r="15" spans="1:16" s="26" customFormat="1" ht="50.1" customHeight="1" x14ac:dyDescent="0.25">
      <c r="A15" s="45">
        <v>3</v>
      </c>
      <c r="B15" s="30" t="s">
        <v>68</v>
      </c>
      <c r="C15" s="31" t="s">
        <v>207</v>
      </c>
      <c r="D15" s="31" t="s">
        <v>212</v>
      </c>
      <c r="E15" s="32" t="s">
        <v>20</v>
      </c>
      <c r="F15" s="38" t="s">
        <v>144</v>
      </c>
      <c r="G15" s="39">
        <v>44501</v>
      </c>
      <c r="H15" s="39">
        <v>44682</v>
      </c>
      <c r="I15" s="37">
        <v>70000</v>
      </c>
      <c r="J15" s="34">
        <f t="shared" si="0"/>
        <v>2009</v>
      </c>
      <c r="K15" s="37">
        <f t="shared" si="1"/>
        <v>2128</v>
      </c>
      <c r="L15" s="34">
        <v>5368.48</v>
      </c>
      <c r="M15" s="34">
        <f t="shared" si="2"/>
        <v>9505.48</v>
      </c>
      <c r="N15" s="34">
        <f t="shared" si="3"/>
        <v>60494.520000000004</v>
      </c>
    </row>
    <row r="16" spans="1:16" s="26" customFormat="1" ht="50.1" customHeight="1" x14ac:dyDescent="0.25">
      <c r="A16" s="45">
        <v>4</v>
      </c>
      <c r="B16" s="30" t="s">
        <v>45</v>
      </c>
      <c r="C16" s="31" t="s">
        <v>207</v>
      </c>
      <c r="D16" s="31" t="s">
        <v>204</v>
      </c>
      <c r="E16" s="32" t="s">
        <v>20</v>
      </c>
      <c r="F16" s="38" t="s">
        <v>144</v>
      </c>
      <c r="G16" s="35">
        <v>44470</v>
      </c>
      <c r="H16" s="35">
        <v>44652</v>
      </c>
      <c r="I16" s="36">
        <v>70000</v>
      </c>
      <c r="J16" s="34">
        <f t="shared" si="0"/>
        <v>2009</v>
      </c>
      <c r="K16" s="37">
        <f t="shared" si="1"/>
        <v>2128</v>
      </c>
      <c r="L16" s="34">
        <v>5368.48</v>
      </c>
      <c r="M16" s="34">
        <f t="shared" si="2"/>
        <v>9505.48</v>
      </c>
      <c r="N16" s="34">
        <f t="shared" si="3"/>
        <v>60494.520000000004</v>
      </c>
    </row>
    <row r="17" spans="1:14" s="26" customFormat="1" ht="50.1" customHeight="1" x14ac:dyDescent="0.25">
      <c r="A17" s="45">
        <v>5</v>
      </c>
      <c r="B17" s="30" t="s">
        <v>105</v>
      </c>
      <c r="C17" s="31" t="s">
        <v>207</v>
      </c>
      <c r="D17" s="31" t="s">
        <v>134</v>
      </c>
      <c r="E17" s="32" t="s">
        <v>20</v>
      </c>
      <c r="F17" s="38" t="s">
        <v>145</v>
      </c>
      <c r="G17" s="39">
        <v>44378</v>
      </c>
      <c r="H17" s="39">
        <v>44593</v>
      </c>
      <c r="I17" s="37">
        <v>90000</v>
      </c>
      <c r="J17" s="34">
        <f t="shared" si="0"/>
        <v>2583</v>
      </c>
      <c r="K17" s="37">
        <f t="shared" si="1"/>
        <v>2736</v>
      </c>
      <c r="L17" s="34">
        <v>9753.1200000000008</v>
      </c>
      <c r="M17" s="34">
        <f t="shared" si="2"/>
        <v>15072.12</v>
      </c>
      <c r="N17" s="34">
        <f t="shared" si="3"/>
        <v>74927.88</v>
      </c>
    </row>
    <row r="18" spans="1:14" s="26" customFormat="1" ht="50.1" customHeight="1" x14ac:dyDescent="0.25">
      <c r="A18" s="45">
        <v>6</v>
      </c>
      <c r="B18" s="30" t="s">
        <v>107</v>
      </c>
      <c r="C18" s="31" t="s">
        <v>207</v>
      </c>
      <c r="D18" s="31" t="s">
        <v>134</v>
      </c>
      <c r="E18" s="32" t="s">
        <v>20</v>
      </c>
      <c r="F18" s="38" t="s">
        <v>145</v>
      </c>
      <c r="G18" s="39">
        <v>44378</v>
      </c>
      <c r="H18" s="39">
        <v>44593</v>
      </c>
      <c r="I18" s="37">
        <v>130000</v>
      </c>
      <c r="J18" s="34">
        <f t="shared" si="0"/>
        <v>3731</v>
      </c>
      <c r="K18" s="37">
        <f t="shared" si="1"/>
        <v>3952</v>
      </c>
      <c r="L18" s="34">
        <v>19162.12</v>
      </c>
      <c r="M18" s="34">
        <f t="shared" si="2"/>
        <v>26845.119999999999</v>
      </c>
      <c r="N18" s="34">
        <f t="shared" si="3"/>
        <v>103154.88</v>
      </c>
    </row>
    <row r="19" spans="1:14" s="26" customFormat="1" ht="50.1" customHeight="1" x14ac:dyDescent="0.25">
      <c r="A19" s="45">
        <v>7</v>
      </c>
      <c r="B19" s="30" t="s">
        <v>108</v>
      </c>
      <c r="C19" s="31" t="s">
        <v>207</v>
      </c>
      <c r="D19" s="31" t="s">
        <v>134</v>
      </c>
      <c r="E19" s="32" t="s">
        <v>20</v>
      </c>
      <c r="F19" s="38" t="s">
        <v>145</v>
      </c>
      <c r="G19" s="39">
        <v>44378</v>
      </c>
      <c r="H19" s="39">
        <v>44593</v>
      </c>
      <c r="I19" s="37">
        <v>130000</v>
      </c>
      <c r="J19" s="34">
        <f t="shared" si="0"/>
        <v>3731</v>
      </c>
      <c r="K19" s="37">
        <f t="shared" si="1"/>
        <v>3952</v>
      </c>
      <c r="L19" s="34">
        <v>19162.12</v>
      </c>
      <c r="M19" s="34">
        <f t="shared" si="2"/>
        <v>26845.119999999999</v>
      </c>
      <c r="N19" s="34">
        <f t="shared" si="3"/>
        <v>103154.88</v>
      </c>
    </row>
    <row r="20" spans="1:14" s="26" customFormat="1" ht="50.1" customHeight="1" x14ac:dyDescent="0.25">
      <c r="A20" s="45">
        <v>8</v>
      </c>
      <c r="B20" s="30" t="s">
        <v>109</v>
      </c>
      <c r="C20" s="31" t="s">
        <v>207</v>
      </c>
      <c r="D20" s="31" t="s">
        <v>134</v>
      </c>
      <c r="E20" s="32" t="s">
        <v>20</v>
      </c>
      <c r="F20" s="38" t="s">
        <v>145</v>
      </c>
      <c r="G20" s="39">
        <v>44378</v>
      </c>
      <c r="H20" s="39">
        <v>44593</v>
      </c>
      <c r="I20" s="37">
        <v>110000</v>
      </c>
      <c r="J20" s="34">
        <f t="shared" si="0"/>
        <v>3157</v>
      </c>
      <c r="K20" s="37">
        <f t="shared" si="1"/>
        <v>3344</v>
      </c>
      <c r="L20" s="36">
        <v>14457.62</v>
      </c>
      <c r="M20" s="34">
        <f t="shared" si="2"/>
        <v>20958.620000000003</v>
      </c>
      <c r="N20" s="34">
        <f t="shared" si="3"/>
        <v>89041.38</v>
      </c>
    </row>
    <row r="21" spans="1:14" s="26" customFormat="1" ht="50.1" customHeight="1" x14ac:dyDescent="0.25">
      <c r="A21" s="45">
        <v>9</v>
      </c>
      <c r="B21" s="30" t="s">
        <v>138</v>
      </c>
      <c r="C21" s="31" t="s">
        <v>207</v>
      </c>
      <c r="D21" s="31" t="s">
        <v>60</v>
      </c>
      <c r="E21" s="32" t="s">
        <v>20</v>
      </c>
      <c r="F21" s="38" t="s">
        <v>145</v>
      </c>
      <c r="G21" s="39">
        <v>44378</v>
      </c>
      <c r="H21" s="39">
        <v>44562</v>
      </c>
      <c r="I21" s="37">
        <v>110000</v>
      </c>
      <c r="J21" s="34">
        <f t="shared" si="0"/>
        <v>3157</v>
      </c>
      <c r="K21" s="37">
        <f t="shared" si="1"/>
        <v>3344</v>
      </c>
      <c r="L21" s="34">
        <v>14457.62</v>
      </c>
      <c r="M21" s="34">
        <f t="shared" si="2"/>
        <v>20958.620000000003</v>
      </c>
      <c r="N21" s="34">
        <f t="shared" si="3"/>
        <v>89041.38</v>
      </c>
    </row>
    <row r="22" spans="1:14" s="26" customFormat="1" ht="50.1" customHeight="1" x14ac:dyDescent="0.25">
      <c r="A22" s="45">
        <v>10</v>
      </c>
      <c r="B22" s="30" t="s">
        <v>146</v>
      </c>
      <c r="C22" s="31" t="s">
        <v>207</v>
      </c>
      <c r="D22" s="31" t="s">
        <v>60</v>
      </c>
      <c r="E22" s="32" t="s">
        <v>20</v>
      </c>
      <c r="F22" s="38" t="s">
        <v>145</v>
      </c>
      <c r="G22" s="39">
        <v>44397</v>
      </c>
      <c r="H22" s="39">
        <v>44581</v>
      </c>
      <c r="I22" s="37">
        <v>110000</v>
      </c>
      <c r="J22" s="34">
        <f t="shared" si="0"/>
        <v>3157</v>
      </c>
      <c r="K22" s="37">
        <f t="shared" si="1"/>
        <v>3344</v>
      </c>
      <c r="L22" s="34">
        <v>14457.62</v>
      </c>
      <c r="M22" s="34">
        <f t="shared" si="2"/>
        <v>20958.620000000003</v>
      </c>
      <c r="N22" s="34">
        <f t="shared" si="3"/>
        <v>89041.38</v>
      </c>
    </row>
    <row r="23" spans="1:14" s="26" customFormat="1" ht="50.1" customHeight="1" x14ac:dyDescent="0.25">
      <c r="A23" s="45">
        <v>11</v>
      </c>
      <c r="B23" s="30" t="s">
        <v>71</v>
      </c>
      <c r="C23" s="31" t="s">
        <v>207</v>
      </c>
      <c r="D23" s="31" t="s">
        <v>49</v>
      </c>
      <c r="E23" s="32" t="s">
        <v>20</v>
      </c>
      <c r="F23" s="38" t="s">
        <v>145</v>
      </c>
      <c r="G23" s="39">
        <v>44501</v>
      </c>
      <c r="H23" s="39">
        <v>44682</v>
      </c>
      <c r="I23" s="37">
        <v>40000</v>
      </c>
      <c r="J23" s="34">
        <f t="shared" si="0"/>
        <v>1148</v>
      </c>
      <c r="K23" s="37">
        <f t="shared" si="1"/>
        <v>1216</v>
      </c>
      <c r="L23" s="34">
        <v>442.65</v>
      </c>
      <c r="M23" s="34">
        <f t="shared" si="2"/>
        <v>2806.65</v>
      </c>
      <c r="N23" s="34">
        <f t="shared" si="3"/>
        <v>37193.35</v>
      </c>
    </row>
    <row r="24" spans="1:14" s="26" customFormat="1" ht="50.1" customHeight="1" x14ac:dyDescent="0.25">
      <c r="A24" s="45">
        <v>12</v>
      </c>
      <c r="B24" s="30" t="s">
        <v>58</v>
      </c>
      <c r="C24" s="31" t="s">
        <v>207</v>
      </c>
      <c r="D24" s="31" t="s">
        <v>49</v>
      </c>
      <c r="E24" s="32" t="s">
        <v>20</v>
      </c>
      <c r="F24" s="38" t="s">
        <v>145</v>
      </c>
      <c r="G24" s="39">
        <v>44501</v>
      </c>
      <c r="H24" s="39">
        <v>44682</v>
      </c>
      <c r="I24" s="36">
        <v>70000</v>
      </c>
      <c r="J24" s="34">
        <f t="shared" si="0"/>
        <v>2009</v>
      </c>
      <c r="K24" s="37">
        <f t="shared" si="1"/>
        <v>2128</v>
      </c>
      <c r="L24" s="34">
        <v>5368.48</v>
      </c>
      <c r="M24" s="34">
        <f t="shared" si="2"/>
        <v>9505.48</v>
      </c>
      <c r="N24" s="34">
        <f t="shared" si="3"/>
        <v>60494.520000000004</v>
      </c>
    </row>
    <row r="25" spans="1:14" s="26" customFormat="1" ht="50.1" customHeight="1" x14ac:dyDescent="0.25">
      <c r="A25" s="45">
        <v>13</v>
      </c>
      <c r="B25" s="30" t="s">
        <v>104</v>
      </c>
      <c r="C25" s="31" t="s">
        <v>207</v>
      </c>
      <c r="D25" s="31" t="s">
        <v>133</v>
      </c>
      <c r="E25" s="32" t="s">
        <v>20</v>
      </c>
      <c r="F25" s="38" t="s">
        <v>144</v>
      </c>
      <c r="G25" s="39">
        <v>44378</v>
      </c>
      <c r="H25" s="39">
        <v>44593</v>
      </c>
      <c r="I25" s="37">
        <v>70000</v>
      </c>
      <c r="J25" s="34">
        <f t="shared" si="0"/>
        <v>2009</v>
      </c>
      <c r="K25" s="37">
        <f t="shared" si="1"/>
        <v>2128</v>
      </c>
      <c r="L25" s="34">
        <v>5368.48</v>
      </c>
      <c r="M25" s="34">
        <f t="shared" si="2"/>
        <v>9505.48</v>
      </c>
      <c r="N25" s="34">
        <f t="shared" si="3"/>
        <v>60494.520000000004</v>
      </c>
    </row>
    <row r="26" spans="1:14" s="26" customFormat="1" ht="50.1" customHeight="1" x14ac:dyDescent="0.25">
      <c r="A26" s="45">
        <v>14</v>
      </c>
      <c r="B26" s="30" t="s">
        <v>106</v>
      </c>
      <c r="C26" s="31" t="s">
        <v>207</v>
      </c>
      <c r="D26" s="31" t="s">
        <v>133</v>
      </c>
      <c r="E26" s="32" t="s">
        <v>20</v>
      </c>
      <c r="F26" s="38" t="s">
        <v>144</v>
      </c>
      <c r="G26" s="39">
        <v>44378</v>
      </c>
      <c r="H26" s="39">
        <v>44593</v>
      </c>
      <c r="I26" s="37">
        <v>70000</v>
      </c>
      <c r="J26" s="34">
        <f t="shared" si="0"/>
        <v>2009</v>
      </c>
      <c r="K26" s="37">
        <f t="shared" si="1"/>
        <v>2128</v>
      </c>
      <c r="L26" s="34">
        <v>5368.48</v>
      </c>
      <c r="M26" s="34">
        <f t="shared" si="2"/>
        <v>9505.48</v>
      </c>
      <c r="N26" s="34">
        <f t="shared" si="3"/>
        <v>60494.520000000004</v>
      </c>
    </row>
    <row r="27" spans="1:14" s="26" customFormat="1" ht="50.1" customHeight="1" x14ac:dyDescent="0.25">
      <c r="A27" s="45">
        <v>15</v>
      </c>
      <c r="B27" s="30" t="s">
        <v>111</v>
      </c>
      <c r="C27" s="31" t="s">
        <v>207</v>
      </c>
      <c r="D27" s="31" t="s">
        <v>133</v>
      </c>
      <c r="E27" s="32" t="s">
        <v>20</v>
      </c>
      <c r="F27" s="38" t="s">
        <v>145</v>
      </c>
      <c r="G27" s="39">
        <v>44378</v>
      </c>
      <c r="H27" s="39">
        <v>44593</v>
      </c>
      <c r="I27" s="37">
        <v>90000</v>
      </c>
      <c r="J27" s="34">
        <f t="shared" si="0"/>
        <v>2583</v>
      </c>
      <c r="K27" s="37">
        <f t="shared" si="1"/>
        <v>2736</v>
      </c>
      <c r="L27" s="34">
        <v>9753.1200000000008</v>
      </c>
      <c r="M27" s="34">
        <f t="shared" si="2"/>
        <v>15072.12</v>
      </c>
      <c r="N27" s="34">
        <f t="shared" si="3"/>
        <v>74927.88</v>
      </c>
    </row>
    <row r="28" spans="1:14" s="26" customFormat="1" ht="50.1" customHeight="1" x14ac:dyDescent="0.25">
      <c r="A28" s="45">
        <v>16</v>
      </c>
      <c r="B28" s="30" t="s">
        <v>112</v>
      </c>
      <c r="C28" s="31" t="s">
        <v>207</v>
      </c>
      <c r="D28" s="31" t="s">
        <v>49</v>
      </c>
      <c r="E28" s="32" t="s">
        <v>20</v>
      </c>
      <c r="F28" s="38" t="s">
        <v>144</v>
      </c>
      <c r="G28" s="39">
        <v>44378</v>
      </c>
      <c r="H28" s="39">
        <v>44593</v>
      </c>
      <c r="I28" s="37">
        <v>70000</v>
      </c>
      <c r="J28" s="34">
        <f t="shared" si="0"/>
        <v>2009</v>
      </c>
      <c r="K28" s="37">
        <f t="shared" si="1"/>
        <v>2128</v>
      </c>
      <c r="L28" s="34">
        <v>5368.48</v>
      </c>
      <c r="M28" s="34">
        <f t="shared" si="2"/>
        <v>9505.48</v>
      </c>
      <c r="N28" s="34">
        <f t="shared" si="3"/>
        <v>60494.520000000004</v>
      </c>
    </row>
    <row r="29" spans="1:14" s="26" customFormat="1" ht="50.1" customHeight="1" x14ac:dyDescent="0.25">
      <c r="A29" s="45">
        <v>17</v>
      </c>
      <c r="B29" s="30" t="s">
        <v>67</v>
      </c>
      <c r="C29" s="31" t="s">
        <v>207</v>
      </c>
      <c r="D29" s="31" t="s">
        <v>49</v>
      </c>
      <c r="E29" s="32" t="s">
        <v>20</v>
      </c>
      <c r="F29" s="38" t="s">
        <v>144</v>
      </c>
      <c r="G29" s="35">
        <v>44486</v>
      </c>
      <c r="H29" s="35">
        <v>44668</v>
      </c>
      <c r="I29" s="37">
        <v>70000</v>
      </c>
      <c r="J29" s="34">
        <f t="shared" si="0"/>
        <v>2009</v>
      </c>
      <c r="K29" s="37">
        <f t="shared" si="1"/>
        <v>2128</v>
      </c>
      <c r="L29" s="34">
        <v>5368.48</v>
      </c>
      <c r="M29" s="34">
        <f t="shared" si="2"/>
        <v>9505.48</v>
      </c>
      <c r="N29" s="34">
        <f t="shared" si="3"/>
        <v>60494.520000000004</v>
      </c>
    </row>
    <row r="30" spans="1:14" s="26" customFormat="1" ht="50.1" customHeight="1" x14ac:dyDescent="0.25">
      <c r="A30" s="45">
        <v>18</v>
      </c>
      <c r="B30" s="30" t="s">
        <v>110</v>
      </c>
      <c r="C30" s="31" t="s">
        <v>207</v>
      </c>
      <c r="D30" s="31" t="s">
        <v>229</v>
      </c>
      <c r="E30" s="32" t="s">
        <v>20</v>
      </c>
      <c r="F30" s="38" t="s">
        <v>145</v>
      </c>
      <c r="G30" s="39">
        <v>44378</v>
      </c>
      <c r="H30" s="39">
        <v>44593</v>
      </c>
      <c r="I30" s="37">
        <v>90000</v>
      </c>
      <c r="J30" s="34">
        <f t="shared" si="0"/>
        <v>2583</v>
      </c>
      <c r="K30" s="37">
        <f t="shared" si="1"/>
        <v>2736</v>
      </c>
      <c r="L30" s="34">
        <v>9753.1200000000008</v>
      </c>
      <c r="M30" s="34">
        <f t="shared" si="2"/>
        <v>15072.12</v>
      </c>
      <c r="N30" s="34">
        <f t="shared" si="3"/>
        <v>74927.88</v>
      </c>
    </row>
    <row r="31" spans="1:14" s="26" customFormat="1" ht="50.1" customHeight="1" x14ac:dyDescent="0.25">
      <c r="A31" s="45">
        <v>19</v>
      </c>
      <c r="B31" s="30" t="s">
        <v>149</v>
      </c>
      <c r="C31" s="31" t="s">
        <v>207</v>
      </c>
      <c r="D31" s="31" t="s">
        <v>229</v>
      </c>
      <c r="E31" s="32" t="s">
        <v>20</v>
      </c>
      <c r="F31" s="38" t="s">
        <v>145</v>
      </c>
      <c r="G31" s="39">
        <v>44440</v>
      </c>
      <c r="H31" s="39">
        <v>44682</v>
      </c>
      <c r="I31" s="37">
        <v>90000</v>
      </c>
      <c r="J31" s="34">
        <f t="shared" si="0"/>
        <v>2583</v>
      </c>
      <c r="K31" s="37">
        <f t="shared" si="1"/>
        <v>2736</v>
      </c>
      <c r="L31" s="34">
        <v>9753.1200000000008</v>
      </c>
      <c r="M31" s="34">
        <f t="shared" si="2"/>
        <v>15072.12</v>
      </c>
      <c r="N31" s="34">
        <f t="shared" si="3"/>
        <v>74927.88</v>
      </c>
    </row>
    <row r="32" spans="1:14" s="26" customFormat="1" ht="50.1" customHeight="1" x14ac:dyDescent="0.25">
      <c r="A32" s="45">
        <v>20</v>
      </c>
      <c r="B32" s="42" t="s">
        <v>173</v>
      </c>
      <c r="C32" s="31" t="s">
        <v>207</v>
      </c>
      <c r="D32" s="31" t="s">
        <v>229</v>
      </c>
      <c r="E32" s="32" t="s">
        <v>20</v>
      </c>
      <c r="F32" s="38" t="s">
        <v>145</v>
      </c>
      <c r="G32" s="41">
        <v>44470</v>
      </c>
      <c r="H32" s="39">
        <v>44652</v>
      </c>
      <c r="I32" s="37">
        <v>75000</v>
      </c>
      <c r="J32" s="48">
        <f t="shared" si="0"/>
        <v>2152.5</v>
      </c>
      <c r="K32" s="37">
        <f t="shared" si="1"/>
        <v>2280</v>
      </c>
      <c r="L32" s="48">
        <v>6309.38</v>
      </c>
      <c r="M32" s="34">
        <f t="shared" si="2"/>
        <v>10741.880000000001</v>
      </c>
      <c r="N32" s="34">
        <f t="shared" si="3"/>
        <v>64258.119999999995</v>
      </c>
    </row>
    <row r="33" spans="1:14" s="26" customFormat="1" ht="50.1" customHeight="1" x14ac:dyDescent="0.25">
      <c r="A33" s="45">
        <v>21</v>
      </c>
      <c r="B33" s="42" t="s">
        <v>174</v>
      </c>
      <c r="C33" s="31" t="s">
        <v>207</v>
      </c>
      <c r="D33" s="31" t="s">
        <v>229</v>
      </c>
      <c r="E33" s="32" t="s">
        <v>20</v>
      </c>
      <c r="F33" s="38" t="s">
        <v>145</v>
      </c>
      <c r="G33" s="41">
        <v>44470</v>
      </c>
      <c r="H33" s="39">
        <v>44652</v>
      </c>
      <c r="I33" s="37">
        <v>60000</v>
      </c>
      <c r="J33" s="48">
        <f t="shared" si="0"/>
        <v>1722</v>
      </c>
      <c r="K33" s="37">
        <f t="shared" si="1"/>
        <v>1824</v>
      </c>
      <c r="L33" s="34">
        <v>3486.68</v>
      </c>
      <c r="M33" s="34">
        <f t="shared" si="2"/>
        <v>7032.68</v>
      </c>
      <c r="N33" s="34">
        <f t="shared" si="3"/>
        <v>52967.32</v>
      </c>
    </row>
    <row r="34" spans="1:14" s="26" customFormat="1" ht="50.1" customHeight="1" x14ac:dyDescent="0.25">
      <c r="A34" s="45">
        <v>22</v>
      </c>
      <c r="B34" s="42" t="s">
        <v>175</v>
      </c>
      <c r="C34" s="31" t="s">
        <v>207</v>
      </c>
      <c r="D34" s="40" t="s">
        <v>176</v>
      </c>
      <c r="E34" s="32" t="s">
        <v>20</v>
      </c>
      <c r="F34" s="38" t="s">
        <v>144</v>
      </c>
      <c r="G34" s="41">
        <v>44470</v>
      </c>
      <c r="H34" s="39">
        <v>44652</v>
      </c>
      <c r="I34" s="37">
        <v>35000</v>
      </c>
      <c r="J34" s="48">
        <f t="shared" si="0"/>
        <v>1004.5</v>
      </c>
      <c r="K34" s="37">
        <f t="shared" si="1"/>
        <v>1064</v>
      </c>
      <c r="L34" s="34">
        <v>0</v>
      </c>
      <c r="M34" s="34">
        <f t="shared" si="2"/>
        <v>2068.5</v>
      </c>
      <c r="N34" s="34">
        <f t="shared" si="3"/>
        <v>32931.5</v>
      </c>
    </row>
    <row r="35" spans="1:14" s="26" customFormat="1" ht="50.1" customHeight="1" x14ac:dyDescent="0.25">
      <c r="A35" s="45">
        <v>23</v>
      </c>
      <c r="B35" s="30" t="s">
        <v>61</v>
      </c>
      <c r="C35" s="31" t="s">
        <v>207</v>
      </c>
      <c r="D35" s="31" t="s">
        <v>209</v>
      </c>
      <c r="E35" s="32" t="s">
        <v>20</v>
      </c>
      <c r="F35" s="38" t="s">
        <v>144</v>
      </c>
      <c r="G35" s="39">
        <v>44501</v>
      </c>
      <c r="H35" s="39">
        <v>44682</v>
      </c>
      <c r="I35" s="36">
        <v>110000</v>
      </c>
      <c r="J35" s="34">
        <f t="shared" si="0"/>
        <v>3157</v>
      </c>
      <c r="K35" s="37">
        <f t="shared" si="1"/>
        <v>3344</v>
      </c>
      <c r="L35" s="34">
        <v>14120.09</v>
      </c>
      <c r="M35" s="34">
        <f t="shared" si="2"/>
        <v>20621.09</v>
      </c>
      <c r="N35" s="34">
        <f t="shared" si="3"/>
        <v>89378.91</v>
      </c>
    </row>
    <row r="36" spans="1:14" s="26" customFormat="1" ht="50.1" customHeight="1" x14ac:dyDescent="0.25">
      <c r="A36" s="45">
        <v>24</v>
      </c>
      <c r="B36" s="30" t="s">
        <v>29</v>
      </c>
      <c r="C36" s="31" t="s">
        <v>207</v>
      </c>
      <c r="D36" s="31" t="s">
        <v>17</v>
      </c>
      <c r="E36" s="32" t="s">
        <v>20</v>
      </c>
      <c r="F36" s="38" t="s">
        <v>144</v>
      </c>
      <c r="G36" s="35">
        <v>44470</v>
      </c>
      <c r="H36" s="35">
        <v>44652</v>
      </c>
      <c r="I36" s="36">
        <v>60000</v>
      </c>
      <c r="J36" s="34">
        <f t="shared" si="0"/>
        <v>1722</v>
      </c>
      <c r="K36" s="37">
        <f t="shared" si="1"/>
        <v>1824</v>
      </c>
      <c r="L36" s="34">
        <v>3486.68</v>
      </c>
      <c r="M36" s="34">
        <f t="shared" si="2"/>
        <v>7032.68</v>
      </c>
      <c r="N36" s="34">
        <f t="shared" si="3"/>
        <v>52967.32</v>
      </c>
    </row>
    <row r="37" spans="1:14" s="26" customFormat="1" ht="50.1" customHeight="1" x14ac:dyDescent="0.25">
      <c r="A37" s="45">
        <v>25</v>
      </c>
      <c r="B37" s="30" t="s">
        <v>170</v>
      </c>
      <c r="C37" s="31" t="s">
        <v>207</v>
      </c>
      <c r="D37" s="31" t="s">
        <v>17</v>
      </c>
      <c r="E37" s="32" t="s">
        <v>20</v>
      </c>
      <c r="F37" s="38" t="s">
        <v>145</v>
      </c>
      <c r="G37" s="39">
        <v>44511</v>
      </c>
      <c r="H37" s="39">
        <v>44692</v>
      </c>
      <c r="I37" s="37">
        <v>35000</v>
      </c>
      <c r="J37" s="34">
        <f t="shared" si="0"/>
        <v>1004.5</v>
      </c>
      <c r="K37" s="37">
        <f t="shared" si="1"/>
        <v>1064</v>
      </c>
      <c r="L37" s="34">
        <v>0</v>
      </c>
      <c r="M37" s="34">
        <f t="shared" si="2"/>
        <v>2068.5</v>
      </c>
      <c r="N37" s="34">
        <f t="shared" si="3"/>
        <v>32931.5</v>
      </c>
    </row>
    <row r="38" spans="1:14" s="26" customFormat="1" ht="50.1" customHeight="1" x14ac:dyDescent="0.25">
      <c r="A38" s="45">
        <v>26</v>
      </c>
      <c r="B38" s="30" t="s">
        <v>31</v>
      </c>
      <c r="C38" s="31" t="s">
        <v>207</v>
      </c>
      <c r="D38" s="31" t="s">
        <v>179</v>
      </c>
      <c r="E38" s="32" t="s">
        <v>20</v>
      </c>
      <c r="F38" s="38" t="s">
        <v>144</v>
      </c>
      <c r="G38" s="35">
        <v>44287</v>
      </c>
      <c r="H38" s="35">
        <v>44470</v>
      </c>
      <c r="I38" s="36">
        <v>70000</v>
      </c>
      <c r="J38" s="34">
        <f t="shared" si="0"/>
        <v>2009</v>
      </c>
      <c r="K38" s="37">
        <f t="shared" si="1"/>
        <v>2128</v>
      </c>
      <c r="L38" s="34">
        <v>5368.48</v>
      </c>
      <c r="M38" s="34">
        <f t="shared" si="2"/>
        <v>9505.48</v>
      </c>
      <c r="N38" s="34">
        <f t="shared" si="3"/>
        <v>60494.520000000004</v>
      </c>
    </row>
    <row r="39" spans="1:14" s="26" customFormat="1" ht="50.1" customHeight="1" x14ac:dyDescent="0.25">
      <c r="A39" s="45">
        <v>27</v>
      </c>
      <c r="B39" s="30" t="s">
        <v>183</v>
      </c>
      <c r="C39" s="31" t="s">
        <v>207</v>
      </c>
      <c r="D39" s="31" t="s">
        <v>179</v>
      </c>
      <c r="E39" s="32" t="s">
        <v>20</v>
      </c>
      <c r="F39" s="38" t="s">
        <v>145</v>
      </c>
      <c r="G39" s="35">
        <v>44287</v>
      </c>
      <c r="H39" s="35">
        <v>44470</v>
      </c>
      <c r="I39" s="36">
        <v>75000</v>
      </c>
      <c r="J39" s="34">
        <f t="shared" si="0"/>
        <v>2152.5</v>
      </c>
      <c r="K39" s="37">
        <f t="shared" ref="K39:K102" si="4">+I39*3.04%</f>
        <v>2280</v>
      </c>
      <c r="L39" s="34">
        <v>6309.38</v>
      </c>
      <c r="M39" s="34">
        <f t="shared" si="2"/>
        <v>10741.880000000001</v>
      </c>
      <c r="N39" s="34">
        <f t="shared" si="3"/>
        <v>64258.119999999995</v>
      </c>
    </row>
    <row r="40" spans="1:14" s="25" customFormat="1" ht="50.1" customHeight="1" x14ac:dyDescent="0.25">
      <c r="A40" s="45">
        <v>28</v>
      </c>
      <c r="B40" s="30" t="s">
        <v>15</v>
      </c>
      <c r="C40" s="31" t="s">
        <v>207</v>
      </c>
      <c r="D40" s="31" t="s">
        <v>179</v>
      </c>
      <c r="E40" s="32" t="s">
        <v>20</v>
      </c>
      <c r="F40" s="46" t="s">
        <v>145</v>
      </c>
      <c r="G40" s="35">
        <v>44470</v>
      </c>
      <c r="H40" s="35">
        <v>44652</v>
      </c>
      <c r="I40" s="34">
        <v>70000</v>
      </c>
      <c r="J40" s="34">
        <f t="shared" si="0"/>
        <v>2009</v>
      </c>
      <c r="K40" s="37">
        <f t="shared" si="4"/>
        <v>2128</v>
      </c>
      <c r="L40" s="34">
        <v>5368.48</v>
      </c>
      <c r="M40" s="34">
        <f t="shared" si="2"/>
        <v>9505.48</v>
      </c>
      <c r="N40" s="34">
        <f t="shared" si="3"/>
        <v>60494.520000000004</v>
      </c>
    </row>
    <row r="41" spans="1:14" s="26" customFormat="1" ht="50.1" customHeight="1" x14ac:dyDescent="0.25">
      <c r="A41" s="45">
        <v>29</v>
      </c>
      <c r="B41" s="30" t="s">
        <v>32</v>
      </c>
      <c r="C41" s="31" t="s">
        <v>207</v>
      </c>
      <c r="D41" s="31" t="s">
        <v>33</v>
      </c>
      <c r="E41" s="32" t="s">
        <v>20</v>
      </c>
      <c r="F41" s="38" t="s">
        <v>145</v>
      </c>
      <c r="G41" s="35">
        <v>44287</v>
      </c>
      <c r="H41" s="35">
        <v>44470</v>
      </c>
      <c r="I41" s="36">
        <v>70000</v>
      </c>
      <c r="J41" s="34">
        <f t="shared" si="0"/>
        <v>2009</v>
      </c>
      <c r="K41" s="37">
        <f t="shared" si="4"/>
        <v>2128</v>
      </c>
      <c r="L41" s="34">
        <v>5368.48</v>
      </c>
      <c r="M41" s="34">
        <f t="shared" si="2"/>
        <v>9505.48</v>
      </c>
      <c r="N41" s="34">
        <f t="shared" si="3"/>
        <v>60494.520000000004</v>
      </c>
    </row>
    <row r="42" spans="1:14" s="26" customFormat="1" ht="50.1" customHeight="1" x14ac:dyDescent="0.25">
      <c r="A42" s="45">
        <v>30</v>
      </c>
      <c r="B42" s="30" t="s">
        <v>38</v>
      </c>
      <c r="C42" s="31" t="s">
        <v>180</v>
      </c>
      <c r="D42" s="31" t="s">
        <v>228</v>
      </c>
      <c r="E42" s="32" t="s">
        <v>20</v>
      </c>
      <c r="F42" s="38" t="s">
        <v>145</v>
      </c>
      <c r="G42" s="39">
        <v>44421</v>
      </c>
      <c r="H42" s="39">
        <v>44605</v>
      </c>
      <c r="I42" s="36">
        <v>130000</v>
      </c>
      <c r="J42" s="34">
        <f t="shared" si="0"/>
        <v>3731</v>
      </c>
      <c r="K42" s="37">
        <f t="shared" si="4"/>
        <v>3952</v>
      </c>
      <c r="L42" s="34">
        <v>19162.12</v>
      </c>
      <c r="M42" s="34">
        <f t="shared" si="2"/>
        <v>26845.119999999999</v>
      </c>
      <c r="N42" s="34">
        <f t="shared" si="3"/>
        <v>103154.88</v>
      </c>
    </row>
    <row r="43" spans="1:14" s="26" customFormat="1" ht="50.1" customHeight="1" x14ac:dyDescent="0.25">
      <c r="A43" s="45">
        <v>31</v>
      </c>
      <c r="B43" s="30" t="s">
        <v>62</v>
      </c>
      <c r="C43" s="31" t="s">
        <v>180</v>
      </c>
      <c r="D43" s="31" t="s">
        <v>211</v>
      </c>
      <c r="E43" s="32" t="s">
        <v>20</v>
      </c>
      <c r="F43" s="38" t="s">
        <v>145</v>
      </c>
      <c r="G43" s="39">
        <v>44501</v>
      </c>
      <c r="H43" s="39">
        <v>44682</v>
      </c>
      <c r="I43" s="36">
        <v>130000</v>
      </c>
      <c r="J43" s="34">
        <f t="shared" si="0"/>
        <v>3731</v>
      </c>
      <c r="K43" s="37">
        <f t="shared" si="4"/>
        <v>3952</v>
      </c>
      <c r="L43" s="34">
        <v>19162.12</v>
      </c>
      <c r="M43" s="34">
        <f t="shared" si="2"/>
        <v>26845.119999999999</v>
      </c>
      <c r="N43" s="34">
        <f t="shared" si="3"/>
        <v>103154.88</v>
      </c>
    </row>
    <row r="44" spans="1:14" s="26" customFormat="1" ht="50.1" customHeight="1" x14ac:dyDescent="0.25">
      <c r="A44" s="45">
        <v>32</v>
      </c>
      <c r="B44" s="30" t="s">
        <v>185</v>
      </c>
      <c r="C44" s="31" t="s">
        <v>180</v>
      </c>
      <c r="D44" s="31" t="s">
        <v>186</v>
      </c>
      <c r="E44" s="32" t="s">
        <v>20</v>
      </c>
      <c r="F44" s="38" t="s">
        <v>145</v>
      </c>
      <c r="G44" s="39">
        <v>44431</v>
      </c>
      <c r="H44" s="39">
        <v>44615</v>
      </c>
      <c r="I44" s="36">
        <v>100000</v>
      </c>
      <c r="J44" s="34">
        <f t="shared" si="0"/>
        <v>2870</v>
      </c>
      <c r="K44" s="37">
        <f t="shared" si="4"/>
        <v>3040</v>
      </c>
      <c r="L44" s="34">
        <v>12105.37</v>
      </c>
      <c r="M44" s="34">
        <f t="shared" si="2"/>
        <v>18015.370000000003</v>
      </c>
      <c r="N44" s="34">
        <f t="shared" si="3"/>
        <v>81984.63</v>
      </c>
    </row>
    <row r="45" spans="1:14" s="26" customFormat="1" ht="50.1" customHeight="1" x14ac:dyDescent="0.25">
      <c r="A45" s="45">
        <v>33</v>
      </c>
      <c r="B45" s="30" t="s">
        <v>42</v>
      </c>
      <c r="C45" s="31" t="s">
        <v>180</v>
      </c>
      <c r="D45" s="31" t="s">
        <v>195</v>
      </c>
      <c r="E45" s="32" t="s">
        <v>20</v>
      </c>
      <c r="F45" s="38" t="s">
        <v>145</v>
      </c>
      <c r="G45" s="39">
        <v>44425</v>
      </c>
      <c r="H45" s="39">
        <v>44609</v>
      </c>
      <c r="I45" s="36">
        <v>110000</v>
      </c>
      <c r="J45" s="34">
        <f t="shared" ref="J45:J76" si="5">+I45*2.87%</f>
        <v>3157</v>
      </c>
      <c r="K45" s="37">
        <f t="shared" si="4"/>
        <v>3344</v>
      </c>
      <c r="L45" s="34">
        <v>14457.62</v>
      </c>
      <c r="M45" s="34">
        <f t="shared" si="2"/>
        <v>20958.620000000003</v>
      </c>
      <c r="N45" s="34">
        <f t="shared" si="3"/>
        <v>89041.38</v>
      </c>
    </row>
    <row r="46" spans="1:14" s="26" customFormat="1" ht="50.1" customHeight="1" x14ac:dyDescent="0.25">
      <c r="A46" s="45">
        <v>34</v>
      </c>
      <c r="B46" s="30" t="s">
        <v>54</v>
      </c>
      <c r="C46" s="31" t="s">
        <v>180</v>
      </c>
      <c r="D46" s="31" t="s">
        <v>55</v>
      </c>
      <c r="E46" s="32" t="s">
        <v>20</v>
      </c>
      <c r="F46" s="38" t="s">
        <v>145</v>
      </c>
      <c r="G46" s="35">
        <v>44846</v>
      </c>
      <c r="H46" s="35">
        <v>44663</v>
      </c>
      <c r="I46" s="36">
        <v>35000</v>
      </c>
      <c r="J46" s="34">
        <f t="shared" si="5"/>
        <v>1004.5</v>
      </c>
      <c r="K46" s="37">
        <f t="shared" si="4"/>
        <v>1064</v>
      </c>
      <c r="L46" s="34">
        <v>0</v>
      </c>
      <c r="M46" s="34">
        <f t="shared" si="2"/>
        <v>2068.5</v>
      </c>
      <c r="N46" s="34">
        <f t="shared" si="3"/>
        <v>32931.5</v>
      </c>
    </row>
    <row r="47" spans="1:14" s="26" customFormat="1" ht="50.1" customHeight="1" x14ac:dyDescent="0.25">
      <c r="A47" s="45">
        <v>35</v>
      </c>
      <c r="B47" s="30" t="s">
        <v>57</v>
      </c>
      <c r="C47" s="31" t="s">
        <v>180</v>
      </c>
      <c r="D47" s="31" t="s">
        <v>55</v>
      </c>
      <c r="E47" s="32" t="s">
        <v>20</v>
      </c>
      <c r="F47" s="38" t="s">
        <v>145</v>
      </c>
      <c r="G47" s="39">
        <v>44501</v>
      </c>
      <c r="H47" s="39">
        <v>44682</v>
      </c>
      <c r="I47" s="36">
        <v>45000</v>
      </c>
      <c r="J47" s="34">
        <f t="shared" si="5"/>
        <v>1291.5</v>
      </c>
      <c r="K47" s="37">
        <f t="shared" si="4"/>
        <v>1368</v>
      </c>
      <c r="L47" s="34">
        <v>1148.33</v>
      </c>
      <c r="M47" s="34">
        <f t="shared" si="2"/>
        <v>3807.83</v>
      </c>
      <c r="N47" s="34">
        <f t="shared" si="3"/>
        <v>41192.17</v>
      </c>
    </row>
    <row r="48" spans="1:14" s="26" customFormat="1" ht="50.1" customHeight="1" x14ac:dyDescent="0.25">
      <c r="A48" s="45">
        <v>36</v>
      </c>
      <c r="B48" s="30" t="s">
        <v>70</v>
      </c>
      <c r="C48" s="31" t="s">
        <v>180</v>
      </c>
      <c r="D48" s="31" t="s">
        <v>55</v>
      </c>
      <c r="E48" s="32" t="s">
        <v>20</v>
      </c>
      <c r="F48" s="38" t="s">
        <v>145</v>
      </c>
      <c r="G48" s="39">
        <v>44501</v>
      </c>
      <c r="H48" s="39">
        <v>44682</v>
      </c>
      <c r="I48" s="37">
        <v>40000</v>
      </c>
      <c r="J48" s="34">
        <f t="shared" si="5"/>
        <v>1148</v>
      </c>
      <c r="K48" s="37">
        <f t="shared" si="4"/>
        <v>1216</v>
      </c>
      <c r="L48" s="34">
        <v>442.65</v>
      </c>
      <c r="M48" s="34">
        <f t="shared" si="2"/>
        <v>2806.65</v>
      </c>
      <c r="N48" s="34">
        <f t="shared" si="3"/>
        <v>37193.35</v>
      </c>
    </row>
    <row r="49" spans="1:14" s="26" customFormat="1" ht="50.1" customHeight="1" x14ac:dyDescent="0.25">
      <c r="A49" s="45">
        <v>37</v>
      </c>
      <c r="B49" s="30" t="s">
        <v>163</v>
      </c>
      <c r="C49" s="31" t="s">
        <v>180</v>
      </c>
      <c r="D49" s="30" t="s">
        <v>55</v>
      </c>
      <c r="E49" s="32" t="s">
        <v>20</v>
      </c>
      <c r="F49" s="38" t="s">
        <v>145</v>
      </c>
      <c r="G49" s="39">
        <v>44481</v>
      </c>
      <c r="H49" s="39">
        <v>44693</v>
      </c>
      <c r="I49" s="37">
        <v>40000</v>
      </c>
      <c r="J49" s="34">
        <f t="shared" si="5"/>
        <v>1148</v>
      </c>
      <c r="K49" s="37">
        <f t="shared" si="4"/>
        <v>1216</v>
      </c>
      <c r="L49" s="34">
        <v>442.65</v>
      </c>
      <c r="M49" s="34">
        <f t="shared" si="2"/>
        <v>2806.65</v>
      </c>
      <c r="N49" s="34">
        <f t="shared" si="3"/>
        <v>37193.35</v>
      </c>
    </row>
    <row r="50" spans="1:14" s="26" customFormat="1" ht="50.1" customHeight="1" x14ac:dyDescent="0.25">
      <c r="A50" s="45">
        <v>38</v>
      </c>
      <c r="B50" s="30" t="s">
        <v>115</v>
      </c>
      <c r="C50" s="31" t="s">
        <v>180</v>
      </c>
      <c r="D50" s="31" t="s">
        <v>55</v>
      </c>
      <c r="E50" s="32" t="s">
        <v>20</v>
      </c>
      <c r="F50" s="38" t="s">
        <v>145</v>
      </c>
      <c r="G50" s="39">
        <v>44378</v>
      </c>
      <c r="H50" s="39">
        <v>44593</v>
      </c>
      <c r="I50" s="37">
        <v>40000</v>
      </c>
      <c r="J50" s="34">
        <f t="shared" si="5"/>
        <v>1148</v>
      </c>
      <c r="K50" s="37">
        <f t="shared" si="4"/>
        <v>1216</v>
      </c>
      <c r="L50" s="34">
        <v>442.65</v>
      </c>
      <c r="M50" s="34">
        <f t="shared" si="2"/>
        <v>2806.65</v>
      </c>
      <c r="N50" s="34">
        <f t="shared" si="3"/>
        <v>37193.35</v>
      </c>
    </row>
    <row r="51" spans="1:14" s="26" customFormat="1" ht="50.1" customHeight="1" x14ac:dyDescent="0.25">
      <c r="A51" s="45">
        <v>39</v>
      </c>
      <c r="B51" s="30" t="s">
        <v>116</v>
      </c>
      <c r="C51" s="31" t="s">
        <v>180</v>
      </c>
      <c r="D51" s="31" t="s">
        <v>55</v>
      </c>
      <c r="E51" s="32" t="s">
        <v>20</v>
      </c>
      <c r="F51" s="38" t="s">
        <v>145</v>
      </c>
      <c r="G51" s="39">
        <v>44378</v>
      </c>
      <c r="H51" s="39">
        <v>44593</v>
      </c>
      <c r="I51" s="37">
        <v>40000</v>
      </c>
      <c r="J51" s="34">
        <f t="shared" si="5"/>
        <v>1148</v>
      </c>
      <c r="K51" s="37">
        <f t="shared" si="4"/>
        <v>1216</v>
      </c>
      <c r="L51" s="34">
        <v>442.65</v>
      </c>
      <c r="M51" s="34">
        <f t="shared" si="2"/>
        <v>2806.65</v>
      </c>
      <c r="N51" s="34">
        <f t="shared" si="3"/>
        <v>37193.35</v>
      </c>
    </row>
    <row r="52" spans="1:14" s="26" customFormat="1" ht="50.1" customHeight="1" x14ac:dyDescent="0.25">
      <c r="A52" s="45">
        <v>40</v>
      </c>
      <c r="B52" s="30" t="s">
        <v>27</v>
      </c>
      <c r="C52" s="31" t="s">
        <v>180</v>
      </c>
      <c r="D52" s="31" t="s">
        <v>25</v>
      </c>
      <c r="E52" s="32" t="s">
        <v>20</v>
      </c>
      <c r="F52" s="38" t="s">
        <v>145</v>
      </c>
      <c r="G52" s="35">
        <v>44392</v>
      </c>
      <c r="H52" s="35">
        <v>44576</v>
      </c>
      <c r="I52" s="36">
        <v>35000</v>
      </c>
      <c r="J52" s="34">
        <f t="shared" si="5"/>
        <v>1004.5</v>
      </c>
      <c r="K52" s="37">
        <f t="shared" si="4"/>
        <v>1064</v>
      </c>
      <c r="L52" s="34">
        <v>0</v>
      </c>
      <c r="M52" s="34">
        <f t="shared" si="2"/>
        <v>2068.5</v>
      </c>
      <c r="N52" s="34">
        <f t="shared" si="3"/>
        <v>32931.5</v>
      </c>
    </row>
    <row r="53" spans="1:14" s="26" customFormat="1" ht="50.1" customHeight="1" x14ac:dyDescent="0.25">
      <c r="A53" s="45">
        <v>41</v>
      </c>
      <c r="B53" s="30" t="s">
        <v>172</v>
      </c>
      <c r="C53" s="31" t="s">
        <v>180</v>
      </c>
      <c r="D53" s="31" t="s">
        <v>25</v>
      </c>
      <c r="E53" s="32" t="s">
        <v>20</v>
      </c>
      <c r="F53" s="38" t="s">
        <v>144</v>
      </c>
      <c r="G53" s="33">
        <v>44531</v>
      </c>
      <c r="H53" s="33">
        <v>44713</v>
      </c>
      <c r="I53" s="36">
        <v>40000</v>
      </c>
      <c r="J53" s="34">
        <f t="shared" si="5"/>
        <v>1148</v>
      </c>
      <c r="K53" s="37">
        <f t="shared" si="4"/>
        <v>1216</v>
      </c>
      <c r="L53" s="34">
        <v>442.65</v>
      </c>
      <c r="M53" s="34">
        <f t="shared" si="2"/>
        <v>2806.65</v>
      </c>
      <c r="N53" s="34">
        <f t="shared" si="3"/>
        <v>37193.35</v>
      </c>
    </row>
    <row r="54" spans="1:14" s="26" customFormat="1" ht="50.1" customHeight="1" x14ac:dyDescent="0.25">
      <c r="A54" s="45">
        <v>42</v>
      </c>
      <c r="B54" s="30" t="s">
        <v>28</v>
      </c>
      <c r="C54" s="31" t="s">
        <v>180</v>
      </c>
      <c r="D54" s="31" t="s">
        <v>25</v>
      </c>
      <c r="E54" s="32" t="s">
        <v>20</v>
      </c>
      <c r="F54" s="38" t="s">
        <v>145</v>
      </c>
      <c r="G54" s="33">
        <v>44409</v>
      </c>
      <c r="H54" s="33">
        <v>44593</v>
      </c>
      <c r="I54" s="36">
        <v>35000</v>
      </c>
      <c r="J54" s="34">
        <f t="shared" si="5"/>
        <v>1004.5</v>
      </c>
      <c r="K54" s="37">
        <f t="shared" si="4"/>
        <v>1064</v>
      </c>
      <c r="L54" s="34">
        <v>0</v>
      </c>
      <c r="M54" s="34">
        <f t="shared" si="2"/>
        <v>2068.5</v>
      </c>
      <c r="N54" s="34">
        <f t="shared" si="3"/>
        <v>32931.5</v>
      </c>
    </row>
    <row r="55" spans="1:14" s="26" customFormat="1" ht="50.1" customHeight="1" x14ac:dyDescent="0.25">
      <c r="A55" s="45">
        <v>43</v>
      </c>
      <c r="B55" s="30" t="s">
        <v>114</v>
      </c>
      <c r="C55" s="31" t="s">
        <v>180</v>
      </c>
      <c r="D55" s="31" t="s">
        <v>53</v>
      </c>
      <c r="E55" s="32" t="s">
        <v>20</v>
      </c>
      <c r="F55" s="38" t="s">
        <v>145</v>
      </c>
      <c r="G55" s="39">
        <v>44378</v>
      </c>
      <c r="H55" s="39">
        <v>44593</v>
      </c>
      <c r="I55" s="37">
        <v>60000</v>
      </c>
      <c r="J55" s="34">
        <f t="shared" si="5"/>
        <v>1722</v>
      </c>
      <c r="K55" s="37">
        <f t="shared" si="4"/>
        <v>1824</v>
      </c>
      <c r="L55" s="34">
        <v>3486.68</v>
      </c>
      <c r="M55" s="34">
        <f t="shared" si="2"/>
        <v>7032.68</v>
      </c>
      <c r="N55" s="34">
        <f t="shared" si="3"/>
        <v>52967.32</v>
      </c>
    </row>
    <row r="56" spans="1:14" s="25" customFormat="1" ht="50.1" customHeight="1" x14ac:dyDescent="0.25">
      <c r="A56" s="45">
        <v>44</v>
      </c>
      <c r="B56" s="30" t="s">
        <v>16</v>
      </c>
      <c r="C56" s="31" t="s">
        <v>180</v>
      </c>
      <c r="D56" s="31" t="s">
        <v>181</v>
      </c>
      <c r="E56" s="32" t="s">
        <v>20</v>
      </c>
      <c r="F56" s="46" t="s">
        <v>145</v>
      </c>
      <c r="G56" s="33">
        <v>44407</v>
      </c>
      <c r="H56" s="33">
        <v>44591</v>
      </c>
      <c r="I56" s="36">
        <v>40000</v>
      </c>
      <c r="J56" s="34">
        <f t="shared" si="5"/>
        <v>1148</v>
      </c>
      <c r="K56" s="37">
        <f t="shared" si="4"/>
        <v>1216</v>
      </c>
      <c r="L56" s="34">
        <v>442.65</v>
      </c>
      <c r="M56" s="34">
        <f t="shared" si="2"/>
        <v>2806.65</v>
      </c>
      <c r="N56" s="34">
        <f t="shared" si="3"/>
        <v>37193.35</v>
      </c>
    </row>
    <row r="57" spans="1:14" s="26" customFormat="1" ht="50.1" customHeight="1" x14ac:dyDescent="0.25">
      <c r="A57" s="45">
        <v>45</v>
      </c>
      <c r="B57" s="30" t="s">
        <v>194</v>
      </c>
      <c r="C57" s="31" t="s">
        <v>180</v>
      </c>
      <c r="D57" s="31" t="s">
        <v>75</v>
      </c>
      <c r="E57" s="32" t="s">
        <v>20</v>
      </c>
      <c r="F57" s="38" t="s">
        <v>145</v>
      </c>
      <c r="G57" s="39">
        <v>44425</v>
      </c>
      <c r="H57" s="39">
        <v>44609</v>
      </c>
      <c r="I57" s="36">
        <v>55000</v>
      </c>
      <c r="J57" s="34">
        <f t="shared" si="5"/>
        <v>1578.5</v>
      </c>
      <c r="K57" s="37">
        <f t="shared" si="4"/>
        <v>1672</v>
      </c>
      <c r="L57" s="34">
        <v>2559.6799999999998</v>
      </c>
      <c r="M57" s="34">
        <f t="shared" si="2"/>
        <v>5810.18</v>
      </c>
      <c r="N57" s="34">
        <f t="shared" si="3"/>
        <v>49189.82</v>
      </c>
    </row>
    <row r="58" spans="1:14" s="26" customFormat="1" ht="50.1" customHeight="1" x14ac:dyDescent="0.25">
      <c r="A58" s="45">
        <v>46</v>
      </c>
      <c r="B58" s="30" t="s">
        <v>99</v>
      </c>
      <c r="C58" s="31" t="s">
        <v>180</v>
      </c>
      <c r="D58" s="31" t="s">
        <v>75</v>
      </c>
      <c r="E58" s="32" t="s">
        <v>20</v>
      </c>
      <c r="F58" s="38" t="s">
        <v>145</v>
      </c>
      <c r="G58" s="39">
        <v>44409</v>
      </c>
      <c r="H58" s="39">
        <v>44593</v>
      </c>
      <c r="I58" s="37">
        <v>70000</v>
      </c>
      <c r="J58" s="34">
        <f t="shared" si="5"/>
        <v>2009</v>
      </c>
      <c r="K58" s="37">
        <f t="shared" si="4"/>
        <v>2128</v>
      </c>
      <c r="L58" s="34">
        <v>5368.48</v>
      </c>
      <c r="M58" s="34">
        <f t="shared" si="2"/>
        <v>9505.48</v>
      </c>
      <c r="N58" s="34">
        <f t="shared" si="3"/>
        <v>60494.520000000004</v>
      </c>
    </row>
    <row r="59" spans="1:14" s="26" customFormat="1" ht="50.1" customHeight="1" x14ac:dyDescent="0.25">
      <c r="A59" s="45">
        <v>47</v>
      </c>
      <c r="B59" s="30" t="s">
        <v>100</v>
      </c>
      <c r="C59" s="31" t="s">
        <v>180</v>
      </c>
      <c r="D59" s="31" t="s">
        <v>75</v>
      </c>
      <c r="E59" s="32" t="s">
        <v>20</v>
      </c>
      <c r="F59" s="38" t="s">
        <v>145</v>
      </c>
      <c r="G59" s="39">
        <v>44409</v>
      </c>
      <c r="H59" s="39">
        <v>44593</v>
      </c>
      <c r="I59" s="37">
        <v>70000</v>
      </c>
      <c r="J59" s="34">
        <f t="shared" si="5"/>
        <v>2009</v>
      </c>
      <c r="K59" s="37">
        <f t="shared" si="4"/>
        <v>2128</v>
      </c>
      <c r="L59" s="34">
        <v>5368.48</v>
      </c>
      <c r="M59" s="34">
        <f t="shared" si="2"/>
        <v>9505.48</v>
      </c>
      <c r="N59" s="34">
        <f t="shared" si="3"/>
        <v>60494.520000000004</v>
      </c>
    </row>
    <row r="60" spans="1:14" s="26" customFormat="1" ht="50.1" customHeight="1" x14ac:dyDescent="0.25">
      <c r="A60" s="45">
        <v>48</v>
      </c>
      <c r="B60" s="30" t="s">
        <v>87</v>
      </c>
      <c r="C60" s="31" t="s">
        <v>180</v>
      </c>
      <c r="D60" s="31" t="s">
        <v>217</v>
      </c>
      <c r="E60" s="32" t="s">
        <v>20</v>
      </c>
      <c r="F60" s="38" t="s">
        <v>145</v>
      </c>
      <c r="G60" s="39">
        <v>44531</v>
      </c>
      <c r="H60" s="39">
        <v>44713</v>
      </c>
      <c r="I60" s="37">
        <v>70000</v>
      </c>
      <c r="J60" s="34">
        <f t="shared" si="5"/>
        <v>2009</v>
      </c>
      <c r="K60" s="37">
        <f t="shared" si="4"/>
        <v>2128</v>
      </c>
      <c r="L60" s="34">
        <v>5368.48</v>
      </c>
      <c r="M60" s="34">
        <f t="shared" si="2"/>
        <v>9505.48</v>
      </c>
      <c r="N60" s="34">
        <f t="shared" si="3"/>
        <v>60494.520000000004</v>
      </c>
    </row>
    <row r="61" spans="1:14" s="26" customFormat="1" ht="50.1" customHeight="1" x14ac:dyDescent="0.25">
      <c r="A61" s="45">
        <v>49</v>
      </c>
      <c r="B61" s="30" t="s">
        <v>52</v>
      </c>
      <c r="C61" s="31" t="s">
        <v>180</v>
      </c>
      <c r="D61" s="31" t="s">
        <v>49</v>
      </c>
      <c r="E61" s="32" t="s">
        <v>20</v>
      </c>
      <c r="F61" s="38" t="s">
        <v>145</v>
      </c>
      <c r="G61" s="35">
        <v>44478</v>
      </c>
      <c r="H61" s="35">
        <v>44660</v>
      </c>
      <c r="I61" s="36">
        <v>50000</v>
      </c>
      <c r="J61" s="34">
        <f t="shared" si="5"/>
        <v>1435</v>
      </c>
      <c r="K61" s="37">
        <f t="shared" si="4"/>
        <v>1520</v>
      </c>
      <c r="L61" s="34">
        <v>1854</v>
      </c>
      <c r="M61" s="34">
        <f t="shared" si="2"/>
        <v>4809</v>
      </c>
      <c r="N61" s="34">
        <f t="shared" si="3"/>
        <v>45191</v>
      </c>
    </row>
    <row r="62" spans="1:14" s="26" customFormat="1" ht="50.1" customHeight="1" x14ac:dyDescent="0.25">
      <c r="A62" s="45">
        <v>50</v>
      </c>
      <c r="B62" s="30" t="s">
        <v>202</v>
      </c>
      <c r="C62" s="31" t="s">
        <v>201</v>
      </c>
      <c r="D62" s="31" t="s">
        <v>231</v>
      </c>
      <c r="E62" s="32" t="s">
        <v>20</v>
      </c>
      <c r="F62" s="38" t="s">
        <v>145</v>
      </c>
      <c r="G62" s="35">
        <v>44470</v>
      </c>
      <c r="H62" s="35">
        <v>44652</v>
      </c>
      <c r="I62" s="36">
        <v>130000</v>
      </c>
      <c r="J62" s="34">
        <f t="shared" si="5"/>
        <v>3731</v>
      </c>
      <c r="K62" s="37">
        <f t="shared" si="4"/>
        <v>3952</v>
      </c>
      <c r="L62" s="34">
        <v>19162.12</v>
      </c>
      <c r="M62" s="34">
        <f t="shared" si="2"/>
        <v>26845.119999999999</v>
      </c>
      <c r="N62" s="34">
        <f t="shared" si="3"/>
        <v>103154.88</v>
      </c>
    </row>
    <row r="63" spans="1:14" s="26" customFormat="1" ht="50.1" customHeight="1" x14ac:dyDescent="0.25">
      <c r="A63" s="45">
        <v>51</v>
      </c>
      <c r="B63" s="30" t="s">
        <v>72</v>
      </c>
      <c r="C63" s="31" t="s">
        <v>201</v>
      </c>
      <c r="D63" s="31" t="s">
        <v>215</v>
      </c>
      <c r="E63" s="32" t="s">
        <v>20</v>
      </c>
      <c r="F63" s="38" t="s">
        <v>145</v>
      </c>
      <c r="G63" s="39">
        <v>44501</v>
      </c>
      <c r="H63" s="39">
        <v>44682</v>
      </c>
      <c r="I63" s="37">
        <v>130000</v>
      </c>
      <c r="J63" s="34">
        <f t="shared" si="5"/>
        <v>3731</v>
      </c>
      <c r="K63" s="37">
        <f t="shared" si="4"/>
        <v>3952</v>
      </c>
      <c r="L63" s="34">
        <v>19162.12</v>
      </c>
      <c r="M63" s="34">
        <f t="shared" si="2"/>
        <v>26845.119999999999</v>
      </c>
      <c r="N63" s="34">
        <f t="shared" si="3"/>
        <v>103154.88</v>
      </c>
    </row>
    <row r="64" spans="1:14" s="26" customFormat="1" ht="50.1" customHeight="1" x14ac:dyDescent="0.25">
      <c r="A64" s="45">
        <v>52</v>
      </c>
      <c r="B64" s="30" t="s">
        <v>66</v>
      </c>
      <c r="C64" s="31" t="s">
        <v>201</v>
      </c>
      <c r="D64" s="31" t="s">
        <v>210</v>
      </c>
      <c r="E64" s="32" t="s">
        <v>20</v>
      </c>
      <c r="F64" s="38" t="s">
        <v>144</v>
      </c>
      <c r="G64" s="35">
        <v>44488</v>
      </c>
      <c r="H64" s="35">
        <v>44670</v>
      </c>
      <c r="I64" s="37">
        <v>130000</v>
      </c>
      <c r="J64" s="34">
        <f t="shared" si="5"/>
        <v>3731</v>
      </c>
      <c r="K64" s="37">
        <f t="shared" si="4"/>
        <v>3952</v>
      </c>
      <c r="L64" s="34">
        <v>19162.12</v>
      </c>
      <c r="M64" s="34">
        <f t="shared" si="2"/>
        <v>26845.119999999999</v>
      </c>
      <c r="N64" s="34">
        <f t="shared" si="3"/>
        <v>103154.88</v>
      </c>
    </row>
    <row r="65" spans="1:14" s="26" customFormat="1" ht="50.1" customHeight="1" x14ac:dyDescent="0.25">
      <c r="A65" s="45">
        <v>53</v>
      </c>
      <c r="B65" s="30" t="s">
        <v>92</v>
      </c>
      <c r="C65" s="31" t="s">
        <v>201</v>
      </c>
      <c r="D65" s="31" t="s">
        <v>239</v>
      </c>
      <c r="E65" s="32" t="s">
        <v>20</v>
      </c>
      <c r="F65" s="38" t="s">
        <v>144</v>
      </c>
      <c r="G65" s="39">
        <v>44409</v>
      </c>
      <c r="H65" s="39">
        <v>44593</v>
      </c>
      <c r="I65" s="37">
        <v>140000</v>
      </c>
      <c r="J65" s="34">
        <f t="shared" si="5"/>
        <v>4018</v>
      </c>
      <c r="K65" s="37">
        <f t="shared" si="4"/>
        <v>4256</v>
      </c>
      <c r="L65" s="34">
        <v>21514.37</v>
      </c>
      <c r="M65" s="34">
        <f t="shared" si="2"/>
        <v>29788.37</v>
      </c>
      <c r="N65" s="34">
        <f t="shared" si="3"/>
        <v>110211.63</v>
      </c>
    </row>
    <row r="66" spans="1:14" s="26" customFormat="1" ht="50.1" customHeight="1" x14ac:dyDescent="0.25">
      <c r="A66" s="45">
        <v>54</v>
      </c>
      <c r="B66" s="30" t="s">
        <v>37</v>
      </c>
      <c r="C66" s="31" t="s">
        <v>201</v>
      </c>
      <c r="D66" s="31" t="s">
        <v>217</v>
      </c>
      <c r="E66" s="32" t="s">
        <v>20</v>
      </c>
      <c r="F66" s="38" t="s">
        <v>145</v>
      </c>
      <c r="G66" s="39">
        <v>44424</v>
      </c>
      <c r="H66" s="39">
        <v>44608</v>
      </c>
      <c r="I66" s="36">
        <v>70000</v>
      </c>
      <c r="J66" s="34">
        <f t="shared" si="5"/>
        <v>2009</v>
      </c>
      <c r="K66" s="37">
        <f t="shared" si="4"/>
        <v>2128</v>
      </c>
      <c r="L66" s="34">
        <v>5368.48</v>
      </c>
      <c r="M66" s="34">
        <f t="shared" si="2"/>
        <v>9505.48</v>
      </c>
      <c r="N66" s="34">
        <f t="shared" si="3"/>
        <v>60494.520000000004</v>
      </c>
    </row>
    <row r="67" spans="1:14" s="26" customFormat="1" ht="50.1" customHeight="1" x14ac:dyDescent="0.25">
      <c r="A67" s="45">
        <v>55</v>
      </c>
      <c r="B67" s="30" t="s">
        <v>85</v>
      </c>
      <c r="C67" s="31" t="s">
        <v>201</v>
      </c>
      <c r="D67" s="31" t="s">
        <v>217</v>
      </c>
      <c r="E67" s="32" t="s">
        <v>20</v>
      </c>
      <c r="F67" s="38" t="s">
        <v>144</v>
      </c>
      <c r="G67" s="39">
        <v>44531</v>
      </c>
      <c r="H67" s="39">
        <v>44713</v>
      </c>
      <c r="I67" s="37">
        <v>60000</v>
      </c>
      <c r="J67" s="34">
        <f t="shared" si="5"/>
        <v>1722</v>
      </c>
      <c r="K67" s="37">
        <f t="shared" si="4"/>
        <v>1824</v>
      </c>
      <c r="L67" s="34">
        <v>3486.68</v>
      </c>
      <c r="M67" s="34">
        <f t="shared" si="2"/>
        <v>7032.68</v>
      </c>
      <c r="N67" s="34">
        <f t="shared" si="3"/>
        <v>52967.32</v>
      </c>
    </row>
    <row r="68" spans="1:14" s="26" customFormat="1" ht="50.1" customHeight="1" x14ac:dyDescent="0.25">
      <c r="A68" s="45">
        <v>56</v>
      </c>
      <c r="B68" s="30" t="s">
        <v>121</v>
      </c>
      <c r="C68" s="31" t="s">
        <v>201</v>
      </c>
      <c r="D68" s="31" t="s">
        <v>60</v>
      </c>
      <c r="E68" s="32" t="s">
        <v>20</v>
      </c>
      <c r="F68" s="38" t="s">
        <v>144</v>
      </c>
      <c r="G68" s="39">
        <v>44378</v>
      </c>
      <c r="H68" s="39">
        <v>44593</v>
      </c>
      <c r="I68" s="37">
        <v>105000</v>
      </c>
      <c r="J68" s="34">
        <f t="shared" si="5"/>
        <v>3013.5</v>
      </c>
      <c r="K68" s="37">
        <f t="shared" si="4"/>
        <v>3192</v>
      </c>
      <c r="L68" s="34">
        <v>13281.49</v>
      </c>
      <c r="M68" s="34">
        <f t="shared" si="2"/>
        <v>19486.989999999998</v>
      </c>
      <c r="N68" s="34">
        <f t="shared" si="3"/>
        <v>85513.010000000009</v>
      </c>
    </row>
    <row r="69" spans="1:14" s="26" customFormat="1" ht="50.1" customHeight="1" x14ac:dyDescent="0.25">
      <c r="A69" s="45">
        <v>57</v>
      </c>
      <c r="B69" s="30" t="s">
        <v>122</v>
      </c>
      <c r="C69" s="31" t="s">
        <v>201</v>
      </c>
      <c r="D69" s="31" t="s">
        <v>60</v>
      </c>
      <c r="E69" s="32" t="s">
        <v>20</v>
      </c>
      <c r="F69" s="38" t="s">
        <v>144</v>
      </c>
      <c r="G69" s="39">
        <v>44378</v>
      </c>
      <c r="H69" s="39">
        <v>44593</v>
      </c>
      <c r="I69" s="37">
        <v>90000</v>
      </c>
      <c r="J69" s="34">
        <f t="shared" si="5"/>
        <v>2583</v>
      </c>
      <c r="K69" s="37">
        <f t="shared" si="4"/>
        <v>2736</v>
      </c>
      <c r="L69" s="34">
        <v>9753.1200000000008</v>
      </c>
      <c r="M69" s="34">
        <f t="shared" si="2"/>
        <v>15072.12</v>
      </c>
      <c r="N69" s="34">
        <f t="shared" si="3"/>
        <v>74927.88</v>
      </c>
    </row>
    <row r="70" spans="1:14" s="26" customFormat="1" ht="50.1" customHeight="1" x14ac:dyDescent="0.25">
      <c r="A70" s="45">
        <v>58</v>
      </c>
      <c r="B70" s="30" t="s">
        <v>91</v>
      </c>
      <c r="C70" s="31" t="s">
        <v>201</v>
      </c>
      <c r="D70" s="31" t="s">
        <v>49</v>
      </c>
      <c r="E70" s="32" t="s">
        <v>20</v>
      </c>
      <c r="F70" s="38" t="s">
        <v>145</v>
      </c>
      <c r="G70" s="39">
        <v>44409</v>
      </c>
      <c r="H70" s="39">
        <v>44593</v>
      </c>
      <c r="I70" s="37">
        <v>70000</v>
      </c>
      <c r="J70" s="34">
        <f t="shared" si="5"/>
        <v>2009</v>
      </c>
      <c r="K70" s="37">
        <f t="shared" si="4"/>
        <v>2128</v>
      </c>
      <c r="L70" s="34">
        <v>5098.45</v>
      </c>
      <c r="M70" s="34">
        <f t="shared" si="2"/>
        <v>9235.4500000000007</v>
      </c>
      <c r="N70" s="34">
        <f t="shared" si="3"/>
        <v>60764.55</v>
      </c>
    </row>
    <row r="71" spans="1:14" s="26" customFormat="1" ht="50.1" customHeight="1" x14ac:dyDescent="0.25">
      <c r="A71" s="45">
        <v>59</v>
      </c>
      <c r="B71" s="30" t="s">
        <v>96</v>
      </c>
      <c r="C71" s="31" t="s">
        <v>201</v>
      </c>
      <c r="D71" s="31" t="s">
        <v>49</v>
      </c>
      <c r="E71" s="32" t="s">
        <v>20</v>
      </c>
      <c r="F71" s="38" t="s">
        <v>144</v>
      </c>
      <c r="G71" s="39">
        <v>44409</v>
      </c>
      <c r="H71" s="39">
        <v>44593</v>
      </c>
      <c r="I71" s="37">
        <v>75000</v>
      </c>
      <c r="J71" s="34">
        <f t="shared" si="5"/>
        <v>2152.5</v>
      </c>
      <c r="K71" s="37">
        <f t="shared" si="4"/>
        <v>2280</v>
      </c>
      <c r="L71" s="34">
        <v>6309.35</v>
      </c>
      <c r="M71" s="34">
        <f t="shared" si="2"/>
        <v>10741.85</v>
      </c>
      <c r="N71" s="34">
        <f t="shared" si="3"/>
        <v>64258.15</v>
      </c>
    </row>
    <row r="72" spans="1:14" s="26" customFormat="1" ht="50.1" customHeight="1" x14ac:dyDescent="0.25">
      <c r="A72" s="45">
        <v>60</v>
      </c>
      <c r="B72" s="30" t="s">
        <v>128</v>
      </c>
      <c r="C72" s="31" t="s">
        <v>201</v>
      </c>
      <c r="D72" s="31" t="s">
        <v>49</v>
      </c>
      <c r="E72" s="32" t="s">
        <v>20</v>
      </c>
      <c r="F72" s="38" t="s">
        <v>144</v>
      </c>
      <c r="G72" s="39">
        <v>44378</v>
      </c>
      <c r="H72" s="39">
        <v>44593</v>
      </c>
      <c r="I72" s="37">
        <v>75000</v>
      </c>
      <c r="J72" s="34">
        <f t="shared" si="5"/>
        <v>2152.5</v>
      </c>
      <c r="K72" s="37">
        <f t="shared" si="4"/>
        <v>2280</v>
      </c>
      <c r="L72" s="34">
        <v>6309.38</v>
      </c>
      <c r="M72" s="34">
        <f t="shared" si="2"/>
        <v>10741.880000000001</v>
      </c>
      <c r="N72" s="34">
        <f t="shared" si="3"/>
        <v>64258.119999999995</v>
      </c>
    </row>
    <row r="73" spans="1:14" s="26" customFormat="1" ht="50.1" customHeight="1" x14ac:dyDescent="0.25">
      <c r="A73" s="45">
        <v>61</v>
      </c>
      <c r="B73" s="30" t="s">
        <v>129</v>
      </c>
      <c r="C73" s="31" t="s">
        <v>201</v>
      </c>
      <c r="D73" s="31" t="s">
        <v>49</v>
      </c>
      <c r="E73" s="32" t="s">
        <v>20</v>
      </c>
      <c r="F73" s="38" t="s">
        <v>144</v>
      </c>
      <c r="G73" s="39">
        <v>44378</v>
      </c>
      <c r="H73" s="39">
        <v>44593</v>
      </c>
      <c r="I73" s="37">
        <v>70000</v>
      </c>
      <c r="J73" s="34">
        <f t="shared" si="5"/>
        <v>2009</v>
      </c>
      <c r="K73" s="37">
        <f t="shared" si="4"/>
        <v>2128</v>
      </c>
      <c r="L73" s="34">
        <v>5368.48</v>
      </c>
      <c r="M73" s="34">
        <f t="shared" si="2"/>
        <v>9505.48</v>
      </c>
      <c r="N73" s="34">
        <f t="shared" si="3"/>
        <v>60494.520000000004</v>
      </c>
    </row>
    <row r="74" spans="1:14" s="25" customFormat="1" ht="50.1" customHeight="1" x14ac:dyDescent="0.25">
      <c r="A74" s="45">
        <v>62</v>
      </c>
      <c r="B74" s="30" t="s">
        <v>14</v>
      </c>
      <c r="C74" s="31" t="s">
        <v>201</v>
      </c>
      <c r="D74" s="31" t="s">
        <v>19</v>
      </c>
      <c r="E74" s="32" t="s">
        <v>20</v>
      </c>
      <c r="F74" s="46" t="s">
        <v>144</v>
      </c>
      <c r="G74" s="33">
        <v>44409</v>
      </c>
      <c r="H74" s="33">
        <v>44593</v>
      </c>
      <c r="I74" s="34">
        <v>60000</v>
      </c>
      <c r="J74" s="34">
        <f t="shared" si="5"/>
        <v>1722</v>
      </c>
      <c r="K74" s="37">
        <f t="shared" si="4"/>
        <v>1824</v>
      </c>
      <c r="L74" s="34">
        <v>3486.68</v>
      </c>
      <c r="M74" s="34">
        <f t="shared" si="2"/>
        <v>7032.68</v>
      </c>
      <c r="N74" s="34">
        <f t="shared" si="3"/>
        <v>52967.32</v>
      </c>
    </row>
    <row r="75" spans="1:14" s="26" customFormat="1" ht="50.1" customHeight="1" x14ac:dyDescent="0.25">
      <c r="A75" s="45">
        <v>63</v>
      </c>
      <c r="B75" s="30" t="s">
        <v>240</v>
      </c>
      <c r="C75" s="31" t="s">
        <v>201</v>
      </c>
      <c r="D75" s="30" t="s">
        <v>161</v>
      </c>
      <c r="E75" s="32" t="s">
        <v>20</v>
      </c>
      <c r="F75" s="38" t="s">
        <v>145</v>
      </c>
      <c r="G75" s="39">
        <v>44454</v>
      </c>
      <c r="H75" s="39">
        <v>44696</v>
      </c>
      <c r="I75" s="37">
        <v>60000</v>
      </c>
      <c r="J75" s="34">
        <f t="shared" si="5"/>
        <v>1722</v>
      </c>
      <c r="K75" s="37">
        <f t="shared" si="4"/>
        <v>1824</v>
      </c>
      <c r="L75" s="34">
        <v>3486.68</v>
      </c>
      <c r="M75" s="34">
        <f t="shared" si="2"/>
        <v>7032.68</v>
      </c>
      <c r="N75" s="34">
        <f t="shared" si="3"/>
        <v>52967.32</v>
      </c>
    </row>
    <row r="76" spans="1:14" s="26" customFormat="1" ht="50.1" customHeight="1" x14ac:dyDescent="0.25">
      <c r="A76" s="45">
        <v>64</v>
      </c>
      <c r="B76" s="30" t="s">
        <v>156</v>
      </c>
      <c r="C76" s="31" t="s">
        <v>201</v>
      </c>
      <c r="D76" s="30" t="s">
        <v>161</v>
      </c>
      <c r="E76" s="32" t="s">
        <v>20</v>
      </c>
      <c r="F76" s="38" t="s">
        <v>144</v>
      </c>
      <c r="G76" s="39">
        <v>44454</v>
      </c>
      <c r="H76" s="39">
        <v>44696</v>
      </c>
      <c r="I76" s="37">
        <v>60000</v>
      </c>
      <c r="J76" s="34">
        <f t="shared" si="5"/>
        <v>1722</v>
      </c>
      <c r="K76" s="37">
        <f t="shared" si="4"/>
        <v>1824</v>
      </c>
      <c r="L76" s="34">
        <v>3486.68</v>
      </c>
      <c r="M76" s="34">
        <f t="shared" si="2"/>
        <v>7032.68</v>
      </c>
      <c r="N76" s="34">
        <f t="shared" si="3"/>
        <v>52967.32</v>
      </c>
    </row>
    <row r="77" spans="1:14" s="26" customFormat="1" ht="50.1" customHeight="1" x14ac:dyDescent="0.25">
      <c r="A77" s="45">
        <v>65</v>
      </c>
      <c r="B77" s="30" t="s">
        <v>157</v>
      </c>
      <c r="C77" s="31" t="s">
        <v>201</v>
      </c>
      <c r="D77" s="30" t="s">
        <v>161</v>
      </c>
      <c r="E77" s="32" t="s">
        <v>20</v>
      </c>
      <c r="F77" s="38" t="s">
        <v>144</v>
      </c>
      <c r="G77" s="39">
        <v>44454</v>
      </c>
      <c r="H77" s="39">
        <v>44696</v>
      </c>
      <c r="I77" s="37">
        <v>60000</v>
      </c>
      <c r="J77" s="34">
        <f t="shared" ref="J77:J86" si="6">+I77*2.87%</f>
        <v>1722</v>
      </c>
      <c r="K77" s="37">
        <f t="shared" si="4"/>
        <v>1824</v>
      </c>
      <c r="L77" s="34">
        <v>3486.68</v>
      </c>
      <c r="M77" s="34">
        <f t="shared" si="2"/>
        <v>7032.68</v>
      </c>
      <c r="N77" s="34">
        <f t="shared" si="3"/>
        <v>52967.32</v>
      </c>
    </row>
    <row r="78" spans="1:14" s="26" customFormat="1" ht="50.1" customHeight="1" x14ac:dyDescent="0.25">
      <c r="A78" s="45">
        <v>66</v>
      </c>
      <c r="B78" s="30" t="s">
        <v>24</v>
      </c>
      <c r="C78" s="31" t="s">
        <v>201</v>
      </c>
      <c r="D78" s="31" t="s">
        <v>229</v>
      </c>
      <c r="E78" s="32" t="s">
        <v>20</v>
      </c>
      <c r="F78" s="38" t="s">
        <v>145</v>
      </c>
      <c r="G78" s="33">
        <v>44516</v>
      </c>
      <c r="H78" s="33">
        <v>44697</v>
      </c>
      <c r="I78" s="36">
        <v>90000</v>
      </c>
      <c r="J78" s="34">
        <f t="shared" si="6"/>
        <v>2583</v>
      </c>
      <c r="K78" s="37">
        <f t="shared" si="4"/>
        <v>2736</v>
      </c>
      <c r="L78" s="34">
        <v>9753.1200000000008</v>
      </c>
      <c r="M78" s="34">
        <f t="shared" ref="M78:M141" si="7">SUM(J78:L78)</f>
        <v>15072.12</v>
      </c>
      <c r="N78" s="34">
        <f t="shared" ref="N78:N141" si="8">I78-M78</f>
        <v>74927.88</v>
      </c>
    </row>
    <row r="79" spans="1:14" s="26" customFormat="1" ht="50.1" customHeight="1" x14ac:dyDescent="0.25">
      <c r="A79" s="45">
        <v>67</v>
      </c>
      <c r="B79" s="30" t="s">
        <v>26</v>
      </c>
      <c r="C79" s="31" t="s">
        <v>201</v>
      </c>
      <c r="D79" s="31" t="s">
        <v>229</v>
      </c>
      <c r="E79" s="32" t="s">
        <v>20</v>
      </c>
      <c r="F79" s="38" t="s">
        <v>144</v>
      </c>
      <c r="G79" s="33">
        <v>44540</v>
      </c>
      <c r="H79" s="33">
        <v>44722</v>
      </c>
      <c r="I79" s="36">
        <v>90000</v>
      </c>
      <c r="J79" s="34">
        <f t="shared" si="6"/>
        <v>2583</v>
      </c>
      <c r="K79" s="37">
        <f t="shared" si="4"/>
        <v>2736</v>
      </c>
      <c r="L79" s="34">
        <v>9753.1200000000008</v>
      </c>
      <c r="M79" s="34">
        <f t="shared" si="7"/>
        <v>15072.12</v>
      </c>
      <c r="N79" s="34">
        <f t="shared" si="8"/>
        <v>74927.88</v>
      </c>
    </row>
    <row r="80" spans="1:14" s="26" customFormat="1" ht="50.1" customHeight="1" x14ac:dyDescent="0.25">
      <c r="A80" s="45">
        <v>68</v>
      </c>
      <c r="B80" s="30" t="s">
        <v>35</v>
      </c>
      <c r="C80" s="31" t="s">
        <v>201</v>
      </c>
      <c r="D80" s="31" t="s">
        <v>229</v>
      </c>
      <c r="E80" s="32" t="s">
        <v>20</v>
      </c>
      <c r="F80" s="38" t="s">
        <v>145</v>
      </c>
      <c r="G80" s="33">
        <v>44409</v>
      </c>
      <c r="H80" s="33">
        <v>44593</v>
      </c>
      <c r="I80" s="36">
        <v>40000</v>
      </c>
      <c r="J80" s="34">
        <f t="shared" si="6"/>
        <v>1148</v>
      </c>
      <c r="K80" s="37">
        <f t="shared" si="4"/>
        <v>1216</v>
      </c>
      <c r="L80" s="34">
        <v>442.65</v>
      </c>
      <c r="M80" s="34">
        <f t="shared" si="7"/>
        <v>2806.65</v>
      </c>
      <c r="N80" s="34">
        <f t="shared" si="8"/>
        <v>37193.35</v>
      </c>
    </row>
    <row r="81" spans="1:14" s="26" customFormat="1" ht="50.1" customHeight="1" x14ac:dyDescent="0.25">
      <c r="A81" s="45">
        <v>69</v>
      </c>
      <c r="B81" s="30" t="s">
        <v>63</v>
      </c>
      <c r="C81" s="31" t="s">
        <v>201</v>
      </c>
      <c r="D81" s="31" t="s">
        <v>229</v>
      </c>
      <c r="E81" s="32" t="s">
        <v>20</v>
      </c>
      <c r="F81" s="38" t="s">
        <v>145</v>
      </c>
      <c r="G81" s="35">
        <v>44483</v>
      </c>
      <c r="H81" s="35">
        <v>44665</v>
      </c>
      <c r="I81" s="36">
        <v>90000</v>
      </c>
      <c r="J81" s="34">
        <f t="shared" si="6"/>
        <v>2583</v>
      </c>
      <c r="K81" s="37">
        <f t="shared" si="4"/>
        <v>2736</v>
      </c>
      <c r="L81" s="34">
        <v>9753.1200000000008</v>
      </c>
      <c r="M81" s="34">
        <f t="shared" si="7"/>
        <v>15072.12</v>
      </c>
      <c r="N81" s="34">
        <f t="shared" si="8"/>
        <v>74927.88</v>
      </c>
    </row>
    <row r="82" spans="1:14" s="26" customFormat="1" ht="50.1" customHeight="1" x14ac:dyDescent="0.25">
      <c r="A82" s="45">
        <v>70</v>
      </c>
      <c r="B82" s="30" t="s">
        <v>93</v>
      </c>
      <c r="C82" s="31" t="s">
        <v>201</v>
      </c>
      <c r="D82" s="31" t="s">
        <v>229</v>
      </c>
      <c r="E82" s="32" t="s">
        <v>20</v>
      </c>
      <c r="F82" s="38" t="s">
        <v>145</v>
      </c>
      <c r="G82" s="39">
        <v>44409</v>
      </c>
      <c r="H82" s="39">
        <v>44593</v>
      </c>
      <c r="I82" s="37">
        <v>90000</v>
      </c>
      <c r="J82" s="34">
        <f t="shared" si="6"/>
        <v>2583</v>
      </c>
      <c r="K82" s="37">
        <f t="shared" si="4"/>
        <v>2736</v>
      </c>
      <c r="L82" s="34">
        <v>9753.1200000000008</v>
      </c>
      <c r="M82" s="34">
        <f t="shared" si="7"/>
        <v>15072.12</v>
      </c>
      <c r="N82" s="34">
        <f t="shared" si="8"/>
        <v>74927.88</v>
      </c>
    </row>
    <row r="83" spans="1:14" s="26" customFormat="1" ht="50.1" customHeight="1" x14ac:dyDescent="0.25">
      <c r="A83" s="45">
        <v>71</v>
      </c>
      <c r="B83" s="30" t="s">
        <v>120</v>
      </c>
      <c r="C83" s="31" t="s">
        <v>201</v>
      </c>
      <c r="D83" s="31" t="s">
        <v>229</v>
      </c>
      <c r="E83" s="32" t="s">
        <v>20</v>
      </c>
      <c r="F83" s="38" t="s">
        <v>145</v>
      </c>
      <c r="G83" s="39">
        <v>44378</v>
      </c>
      <c r="H83" s="39">
        <v>44593</v>
      </c>
      <c r="I83" s="37">
        <v>90000</v>
      </c>
      <c r="J83" s="34">
        <f t="shared" si="6"/>
        <v>2583</v>
      </c>
      <c r="K83" s="37">
        <f t="shared" si="4"/>
        <v>2736</v>
      </c>
      <c r="L83" s="34">
        <v>9753.1200000000008</v>
      </c>
      <c r="M83" s="34">
        <f t="shared" si="7"/>
        <v>15072.12</v>
      </c>
      <c r="N83" s="34">
        <f t="shared" si="8"/>
        <v>74927.88</v>
      </c>
    </row>
    <row r="84" spans="1:14" s="26" customFormat="1" ht="50.1" customHeight="1" x14ac:dyDescent="0.25">
      <c r="A84" s="45">
        <v>72</v>
      </c>
      <c r="B84" s="30" t="s">
        <v>127</v>
      </c>
      <c r="C84" s="31" t="s">
        <v>201</v>
      </c>
      <c r="D84" s="31" t="s">
        <v>229</v>
      </c>
      <c r="E84" s="32" t="s">
        <v>20</v>
      </c>
      <c r="F84" s="38" t="s">
        <v>144</v>
      </c>
      <c r="G84" s="39">
        <v>44378</v>
      </c>
      <c r="H84" s="39">
        <v>44593</v>
      </c>
      <c r="I84" s="37">
        <v>90000</v>
      </c>
      <c r="J84" s="34">
        <f t="shared" si="6"/>
        <v>2583</v>
      </c>
      <c r="K84" s="37">
        <f t="shared" si="4"/>
        <v>2736</v>
      </c>
      <c r="L84" s="34">
        <v>9753.1200000000008</v>
      </c>
      <c r="M84" s="34">
        <f t="shared" si="7"/>
        <v>15072.12</v>
      </c>
      <c r="N84" s="34">
        <f t="shared" si="8"/>
        <v>74927.88</v>
      </c>
    </row>
    <row r="85" spans="1:14" s="26" customFormat="1" ht="50.1" customHeight="1" x14ac:dyDescent="0.25">
      <c r="A85" s="45">
        <v>73</v>
      </c>
      <c r="B85" s="30" t="s">
        <v>150</v>
      </c>
      <c r="C85" s="31" t="s">
        <v>201</v>
      </c>
      <c r="D85" s="31" t="s">
        <v>229</v>
      </c>
      <c r="E85" s="32" t="s">
        <v>20</v>
      </c>
      <c r="F85" s="38" t="s">
        <v>145</v>
      </c>
      <c r="G85" s="39">
        <v>44454</v>
      </c>
      <c r="H85" s="39">
        <v>44696</v>
      </c>
      <c r="I85" s="37">
        <v>90000</v>
      </c>
      <c r="J85" s="34">
        <f t="shared" si="6"/>
        <v>2583</v>
      </c>
      <c r="K85" s="37">
        <f t="shared" si="4"/>
        <v>2736</v>
      </c>
      <c r="L85" s="34">
        <v>9753.1200000000008</v>
      </c>
      <c r="M85" s="34">
        <f t="shared" si="7"/>
        <v>15072.12</v>
      </c>
      <c r="N85" s="34">
        <f t="shared" si="8"/>
        <v>74927.88</v>
      </c>
    </row>
    <row r="86" spans="1:14" s="26" customFormat="1" ht="50.1" customHeight="1" x14ac:dyDescent="0.25">
      <c r="A86" s="45">
        <v>74</v>
      </c>
      <c r="B86" s="30" t="s">
        <v>151</v>
      </c>
      <c r="C86" s="31" t="s">
        <v>201</v>
      </c>
      <c r="D86" s="31" t="s">
        <v>229</v>
      </c>
      <c r="E86" s="32" t="s">
        <v>20</v>
      </c>
      <c r="F86" s="38" t="s">
        <v>145</v>
      </c>
      <c r="G86" s="39">
        <v>44454</v>
      </c>
      <c r="H86" s="39">
        <v>44696</v>
      </c>
      <c r="I86" s="37">
        <v>90000</v>
      </c>
      <c r="J86" s="34">
        <f t="shared" si="6"/>
        <v>2583</v>
      </c>
      <c r="K86" s="37">
        <f t="shared" si="4"/>
        <v>2736</v>
      </c>
      <c r="L86" s="34">
        <v>9753.1200000000008</v>
      </c>
      <c r="M86" s="34">
        <f t="shared" si="7"/>
        <v>15072.12</v>
      </c>
      <c r="N86" s="34">
        <f t="shared" si="8"/>
        <v>74927.88</v>
      </c>
    </row>
    <row r="87" spans="1:14" s="26" customFormat="1" ht="50.1" customHeight="1" x14ac:dyDescent="0.25">
      <c r="A87" s="45">
        <v>75</v>
      </c>
      <c r="B87" s="30" t="s">
        <v>154</v>
      </c>
      <c r="C87" s="31" t="s">
        <v>201</v>
      </c>
      <c r="D87" s="31" t="s">
        <v>229</v>
      </c>
      <c r="E87" s="32" t="s">
        <v>20</v>
      </c>
      <c r="F87" s="38" t="s">
        <v>145</v>
      </c>
      <c r="G87" s="39">
        <v>44454</v>
      </c>
      <c r="H87" s="39">
        <v>44696</v>
      </c>
      <c r="I87" s="37">
        <v>90000</v>
      </c>
      <c r="J87" s="34">
        <v>2583</v>
      </c>
      <c r="K87" s="37">
        <f t="shared" si="4"/>
        <v>2736</v>
      </c>
      <c r="L87" s="34">
        <v>9415.59</v>
      </c>
      <c r="M87" s="34">
        <f t="shared" si="7"/>
        <v>14734.59</v>
      </c>
      <c r="N87" s="34">
        <f t="shared" si="8"/>
        <v>75265.41</v>
      </c>
    </row>
    <row r="88" spans="1:14" s="26" customFormat="1" ht="50.1" customHeight="1" x14ac:dyDescent="0.25">
      <c r="A88" s="45">
        <v>76</v>
      </c>
      <c r="B88" s="30" t="s">
        <v>155</v>
      </c>
      <c r="C88" s="31" t="s">
        <v>201</v>
      </c>
      <c r="D88" s="31" t="s">
        <v>229</v>
      </c>
      <c r="E88" s="32" t="s">
        <v>20</v>
      </c>
      <c r="F88" s="38" t="s">
        <v>145</v>
      </c>
      <c r="G88" s="39">
        <v>44454</v>
      </c>
      <c r="H88" s="39">
        <v>44696</v>
      </c>
      <c r="I88" s="37">
        <v>90000</v>
      </c>
      <c r="J88" s="34">
        <f t="shared" ref="J88:J119" si="9">+I88*2.87%</f>
        <v>2583</v>
      </c>
      <c r="K88" s="37">
        <f t="shared" si="4"/>
        <v>2736</v>
      </c>
      <c r="L88" s="34">
        <v>9753.1200000000008</v>
      </c>
      <c r="M88" s="34">
        <f t="shared" si="7"/>
        <v>15072.12</v>
      </c>
      <c r="N88" s="34">
        <f t="shared" si="8"/>
        <v>74927.88</v>
      </c>
    </row>
    <row r="89" spans="1:14" s="26" customFormat="1" ht="50.1" customHeight="1" x14ac:dyDescent="0.25">
      <c r="A89" s="45">
        <v>77</v>
      </c>
      <c r="B89" s="30" t="s">
        <v>164</v>
      </c>
      <c r="C89" s="31" t="s">
        <v>201</v>
      </c>
      <c r="D89" s="31" t="s">
        <v>229</v>
      </c>
      <c r="E89" s="32" t="s">
        <v>20</v>
      </c>
      <c r="F89" s="38" t="s">
        <v>145</v>
      </c>
      <c r="G89" s="41">
        <v>44409</v>
      </c>
      <c r="H89" s="39">
        <v>44562</v>
      </c>
      <c r="I89" s="37">
        <v>55000</v>
      </c>
      <c r="J89" s="48">
        <f t="shared" si="9"/>
        <v>1578.5</v>
      </c>
      <c r="K89" s="37">
        <f t="shared" si="4"/>
        <v>1672</v>
      </c>
      <c r="L89" s="34">
        <v>2559.6799999999998</v>
      </c>
      <c r="M89" s="34">
        <f t="shared" si="7"/>
        <v>5810.18</v>
      </c>
      <c r="N89" s="34">
        <f t="shared" si="8"/>
        <v>49189.82</v>
      </c>
    </row>
    <row r="90" spans="1:14" s="26" customFormat="1" ht="50.1" customHeight="1" x14ac:dyDescent="0.25">
      <c r="A90" s="45">
        <v>78</v>
      </c>
      <c r="B90" s="30" t="s">
        <v>226</v>
      </c>
      <c r="C90" s="31" t="s">
        <v>201</v>
      </c>
      <c r="D90" s="31" t="s">
        <v>229</v>
      </c>
      <c r="E90" s="32" t="s">
        <v>20</v>
      </c>
      <c r="F90" s="38" t="s">
        <v>145</v>
      </c>
      <c r="G90" s="41">
        <v>44409</v>
      </c>
      <c r="H90" s="39">
        <v>44562</v>
      </c>
      <c r="I90" s="37">
        <v>55000</v>
      </c>
      <c r="J90" s="48">
        <f t="shared" si="9"/>
        <v>1578.5</v>
      </c>
      <c r="K90" s="37">
        <f t="shared" si="4"/>
        <v>1672</v>
      </c>
      <c r="L90" s="34">
        <v>2559.6799999999998</v>
      </c>
      <c r="M90" s="34">
        <f t="shared" si="7"/>
        <v>5810.18</v>
      </c>
      <c r="N90" s="34">
        <f t="shared" si="8"/>
        <v>49189.82</v>
      </c>
    </row>
    <row r="91" spans="1:14" s="26" customFormat="1" ht="50.1" customHeight="1" x14ac:dyDescent="0.25">
      <c r="A91" s="45">
        <v>79</v>
      </c>
      <c r="B91" s="30" t="s">
        <v>152</v>
      </c>
      <c r="C91" s="31" t="s">
        <v>201</v>
      </c>
      <c r="D91" s="30" t="s">
        <v>160</v>
      </c>
      <c r="E91" s="32" t="s">
        <v>20</v>
      </c>
      <c r="F91" s="38" t="s">
        <v>145</v>
      </c>
      <c r="G91" s="39">
        <v>44454</v>
      </c>
      <c r="H91" s="39">
        <v>44696</v>
      </c>
      <c r="I91" s="37">
        <v>35000</v>
      </c>
      <c r="J91" s="34">
        <f t="shared" si="9"/>
        <v>1004.5</v>
      </c>
      <c r="K91" s="37">
        <f t="shared" si="4"/>
        <v>1064</v>
      </c>
      <c r="L91" s="34">
        <v>0</v>
      </c>
      <c r="M91" s="34">
        <f t="shared" si="7"/>
        <v>2068.5</v>
      </c>
      <c r="N91" s="34">
        <f t="shared" si="8"/>
        <v>32931.5</v>
      </c>
    </row>
    <row r="92" spans="1:14" s="25" customFormat="1" ht="50.1" customHeight="1" x14ac:dyDescent="0.25">
      <c r="A92" s="45">
        <v>80</v>
      </c>
      <c r="B92" s="30" t="s">
        <v>21</v>
      </c>
      <c r="C92" s="31" t="s">
        <v>201</v>
      </c>
      <c r="D92" s="31" t="s">
        <v>137</v>
      </c>
      <c r="E92" s="32" t="s">
        <v>20</v>
      </c>
      <c r="F92" s="46" t="s">
        <v>144</v>
      </c>
      <c r="G92" s="33">
        <v>44409</v>
      </c>
      <c r="H92" s="33">
        <v>44593</v>
      </c>
      <c r="I92" s="36">
        <v>26250</v>
      </c>
      <c r="J92" s="34">
        <f t="shared" si="9"/>
        <v>753.375</v>
      </c>
      <c r="K92" s="37">
        <f t="shared" si="4"/>
        <v>798</v>
      </c>
      <c r="L92" s="34">
        <v>0</v>
      </c>
      <c r="M92" s="34">
        <f t="shared" si="7"/>
        <v>1551.375</v>
      </c>
      <c r="N92" s="34">
        <f t="shared" si="8"/>
        <v>24698.625</v>
      </c>
    </row>
    <row r="93" spans="1:14" s="26" customFormat="1" ht="50.1" customHeight="1" x14ac:dyDescent="0.25">
      <c r="A93" s="45">
        <v>81</v>
      </c>
      <c r="B93" s="30" t="s">
        <v>30</v>
      </c>
      <c r="C93" s="31" t="s">
        <v>201</v>
      </c>
      <c r="D93" s="31" t="s">
        <v>137</v>
      </c>
      <c r="E93" s="32" t="s">
        <v>20</v>
      </c>
      <c r="F93" s="38" t="s">
        <v>145</v>
      </c>
      <c r="G93" s="35">
        <v>44470</v>
      </c>
      <c r="H93" s="35">
        <v>44652</v>
      </c>
      <c r="I93" s="36">
        <v>25000</v>
      </c>
      <c r="J93" s="34">
        <f t="shared" si="9"/>
        <v>717.5</v>
      </c>
      <c r="K93" s="37">
        <f t="shared" si="4"/>
        <v>760</v>
      </c>
      <c r="L93" s="34">
        <v>0</v>
      </c>
      <c r="M93" s="34">
        <f t="shared" si="7"/>
        <v>1477.5</v>
      </c>
      <c r="N93" s="34">
        <f t="shared" si="8"/>
        <v>23522.5</v>
      </c>
    </row>
    <row r="94" spans="1:14" s="26" customFormat="1" ht="50.1" customHeight="1" x14ac:dyDescent="0.25">
      <c r="A94" s="45">
        <v>82</v>
      </c>
      <c r="B94" s="30" t="s">
        <v>166</v>
      </c>
      <c r="C94" s="31" t="s">
        <v>201</v>
      </c>
      <c r="D94" s="31" t="s">
        <v>137</v>
      </c>
      <c r="E94" s="32" t="s">
        <v>20</v>
      </c>
      <c r="F94" s="38" t="s">
        <v>145</v>
      </c>
      <c r="G94" s="39">
        <v>44511</v>
      </c>
      <c r="H94" s="39">
        <v>44692</v>
      </c>
      <c r="I94" s="37">
        <v>40000</v>
      </c>
      <c r="J94" s="34">
        <f t="shared" si="9"/>
        <v>1148</v>
      </c>
      <c r="K94" s="37">
        <f t="shared" si="4"/>
        <v>1216</v>
      </c>
      <c r="L94" s="34">
        <v>442.65</v>
      </c>
      <c r="M94" s="34">
        <f t="shared" si="7"/>
        <v>2806.65</v>
      </c>
      <c r="N94" s="34">
        <f t="shared" si="8"/>
        <v>37193.35</v>
      </c>
    </row>
    <row r="95" spans="1:14" s="26" customFormat="1" ht="50.1" customHeight="1" x14ac:dyDescent="0.25">
      <c r="A95" s="45">
        <v>83</v>
      </c>
      <c r="B95" s="30" t="s">
        <v>123</v>
      </c>
      <c r="C95" s="31" t="s">
        <v>201</v>
      </c>
      <c r="D95" s="31" t="s">
        <v>137</v>
      </c>
      <c r="E95" s="32" t="s">
        <v>20</v>
      </c>
      <c r="F95" s="38" t="s">
        <v>145</v>
      </c>
      <c r="G95" s="39">
        <v>44378</v>
      </c>
      <c r="H95" s="39">
        <v>44593</v>
      </c>
      <c r="I95" s="37">
        <v>40000</v>
      </c>
      <c r="J95" s="34">
        <f t="shared" si="9"/>
        <v>1148</v>
      </c>
      <c r="K95" s="37">
        <f t="shared" si="4"/>
        <v>1216</v>
      </c>
      <c r="L95" s="34">
        <v>442.65</v>
      </c>
      <c r="M95" s="34">
        <f t="shared" si="7"/>
        <v>2806.65</v>
      </c>
      <c r="N95" s="34">
        <f t="shared" si="8"/>
        <v>37193.35</v>
      </c>
    </row>
    <row r="96" spans="1:14" s="26" customFormat="1" ht="50.1" customHeight="1" x14ac:dyDescent="0.25">
      <c r="A96" s="45">
        <v>84</v>
      </c>
      <c r="B96" s="30" t="s">
        <v>124</v>
      </c>
      <c r="C96" s="31" t="s">
        <v>201</v>
      </c>
      <c r="D96" s="31" t="s">
        <v>137</v>
      </c>
      <c r="E96" s="32" t="s">
        <v>20</v>
      </c>
      <c r="F96" s="38" t="s">
        <v>145</v>
      </c>
      <c r="G96" s="39">
        <v>44378</v>
      </c>
      <c r="H96" s="39">
        <v>44593</v>
      </c>
      <c r="I96" s="37">
        <v>35000</v>
      </c>
      <c r="J96" s="34">
        <f t="shared" si="9"/>
        <v>1004.5</v>
      </c>
      <c r="K96" s="37">
        <f t="shared" si="4"/>
        <v>1064</v>
      </c>
      <c r="L96" s="34">
        <v>0</v>
      </c>
      <c r="M96" s="34">
        <f t="shared" si="7"/>
        <v>2068.5</v>
      </c>
      <c r="N96" s="34">
        <f t="shared" si="8"/>
        <v>32931.5</v>
      </c>
    </row>
    <row r="97" spans="1:14" s="26" customFormat="1" ht="50.1" customHeight="1" x14ac:dyDescent="0.25">
      <c r="A97" s="45">
        <v>85</v>
      </c>
      <c r="B97" s="30" t="s">
        <v>126</v>
      </c>
      <c r="C97" s="31" t="s">
        <v>201</v>
      </c>
      <c r="D97" s="31" t="s">
        <v>137</v>
      </c>
      <c r="E97" s="32" t="s">
        <v>20</v>
      </c>
      <c r="F97" s="38" t="s">
        <v>145</v>
      </c>
      <c r="G97" s="39">
        <v>44378</v>
      </c>
      <c r="H97" s="39">
        <v>44593</v>
      </c>
      <c r="I97" s="37">
        <v>40000</v>
      </c>
      <c r="J97" s="34">
        <f t="shared" si="9"/>
        <v>1148</v>
      </c>
      <c r="K97" s="37">
        <f t="shared" si="4"/>
        <v>1216</v>
      </c>
      <c r="L97" s="34">
        <v>442.65</v>
      </c>
      <c r="M97" s="34">
        <f t="shared" si="7"/>
        <v>2806.65</v>
      </c>
      <c r="N97" s="34">
        <f t="shared" si="8"/>
        <v>37193.35</v>
      </c>
    </row>
    <row r="98" spans="1:14" s="26" customFormat="1" ht="50.1" customHeight="1" x14ac:dyDescent="0.25">
      <c r="A98" s="45">
        <v>86</v>
      </c>
      <c r="B98" s="30" t="s">
        <v>43</v>
      </c>
      <c r="C98" s="31" t="s">
        <v>216</v>
      </c>
      <c r="D98" s="31" t="s">
        <v>200</v>
      </c>
      <c r="E98" s="32" t="s">
        <v>20</v>
      </c>
      <c r="F98" s="38" t="s">
        <v>145</v>
      </c>
      <c r="G98" s="35">
        <v>44470</v>
      </c>
      <c r="H98" s="35">
        <v>44652</v>
      </c>
      <c r="I98" s="36">
        <v>120000</v>
      </c>
      <c r="J98" s="34">
        <f t="shared" si="9"/>
        <v>3444</v>
      </c>
      <c r="K98" s="37">
        <f t="shared" si="4"/>
        <v>3648</v>
      </c>
      <c r="L98" s="34">
        <v>16809.87</v>
      </c>
      <c r="M98" s="34">
        <f t="shared" si="7"/>
        <v>23901.87</v>
      </c>
      <c r="N98" s="34">
        <f t="shared" si="8"/>
        <v>96098.13</v>
      </c>
    </row>
    <row r="99" spans="1:14" s="26" customFormat="1" ht="50.1" customHeight="1" x14ac:dyDescent="0.25">
      <c r="A99" s="45">
        <v>87</v>
      </c>
      <c r="B99" s="30" t="s">
        <v>86</v>
      </c>
      <c r="C99" s="31" t="s">
        <v>216</v>
      </c>
      <c r="D99" s="31" t="s">
        <v>84</v>
      </c>
      <c r="E99" s="32" t="s">
        <v>20</v>
      </c>
      <c r="F99" s="38" t="s">
        <v>145</v>
      </c>
      <c r="G99" s="39">
        <v>44531</v>
      </c>
      <c r="H99" s="39">
        <v>44713</v>
      </c>
      <c r="I99" s="37">
        <v>55000</v>
      </c>
      <c r="J99" s="34">
        <f t="shared" si="9"/>
        <v>1578.5</v>
      </c>
      <c r="K99" s="37">
        <f t="shared" si="4"/>
        <v>1672</v>
      </c>
      <c r="L99" s="34">
        <v>2559.6799999999998</v>
      </c>
      <c r="M99" s="34">
        <f t="shared" si="7"/>
        <v>5810.18</v>
      </c>
      <c r="N99" s="34">
        <f t="shared" si="8"/>
        <v>49189.82</v>
      </c>
    </row>
    <row r="100" spans="1:14" s="26" customFormat="1" ht="50.1" customHeight="1" x14ac:dyDescent="0.25">
      <c r="A100" s="45">
        <v>88</v>
      </c>
      <c r="B100" s="30" t="s">
        <v>95</v>
      </c>
      <c r="C100" s="31" t="s">
        <v>216</v>
      </c>
      <c r="D100" s="31" t="s">
        <v>53</v>
      </c>
      <c r="E100" s="32" t="s">
        <v>20</v>
      </c>
      <c r="F100" s="38" t="s">
        <v>145</v>
      </c>
      <c r="G100" s="39">
        <v>44409</v>
      </c>
      <c r="H100" s="39">
        <v>44593</v>
      </c>
      <c r="I100" s="37">
        <v>70000</v>
      </c>
      <c r="J100" s="34">
        <f t="shared" si="9"/>
        <v>2009</v>
      </c>
      <c r="K100" s="37">
        <f t="shared" si="4"/>
        <v>2128</v>
      </c>
      <c r="L100" s="34">
        <v>5368.48</v>
      </c>
      <c r="M100" s="34">
        <f t="shared" si="7"/>
        <v>9505.48</v>
      </c>
      <c r="N100" s="34">
        <f t="shared" si="8"/>
        <v>60494.520000000004</v>
      </c>
    </row>
    <row r="101" spans="1:14" s="26" customFormat="1" ht="50.1" customHeight="1" x14ac:dyDescent="0.25">
      <c r="A101" s="45">
        <v>89</v>
      </c>
      <c r="B101" s="30" t="s">
        <v>168</v>
      </c>
      <c r="C101" s="31" t="s">
        <v>216</v>
      </c>
      <c r="D101" s="31" t="s">
        <v>53</v>
      </c>
      <c r="E101" s="32" t="s">
        <v>20</v>
      </c>
      <c r="F101" s="38" t="s">
        <v>145</v>
      </c>
      <c r="G101" s="39">
        <v>44511</v>
      </c>
      <c r="H101" s="39">
        <v>44692</v>
      </c>
      <c r="I101" s="37">
        <v>60000</v>
      </c>
      <c r="J101" s="34">
        <f t="shared" si="9"/>
        <v>1722</v>
      </c>
      <c r="K101" s="37">
        <f t="shared" si="4"/>
        <v>1824</v>
      </c>
      <c r="L101" s="34">
        <v>3486.68</v>
      </c>
      <c r="M101" s="34">
        <f t="shared" si="7"/>
        <v>7032.68</v>
      </c>
      <c r="N101" s="34">
        <f t="shared" si="8"/>
        <v>52967.32</v>
      </c>
    </row>
    <row r="102" spans="1:14" s="26" customFormat="1" ht="50.1" customHeight="1" x14ac:dyDescent="0.25">
      <c r="A102" s="45">
        <v>90</v>
      </c>
      <c r="B102" s="30" t="s">
        <v>169</v>
      </c>
      <c r="C102" s="31" t="s">
        <v>216</v>
      </c>
      <c r="D102" s="31" t="s">
        <v>53</v>
      </c>
      <c r="E102" s="32" t="s">
        <v>20</v>
      </c>
      <c r="F102" s="38" t="s">
        <v>145</v>
      </c>
      <c r="G102" s="39">
        <v>44511</v>
      </c>
      <c r="H102" s="39">
        <v>44692</v>
      </c>
      <c r="I102" s="37">
        <v>60000</v>
      </c>
      <c r="J102" s="34">
        <f t="shared" si="9"/>
        <v>1722</v>
      </c>
      <c r="K102" s="37">
        <f t="shared" si="4"/>
        <v>1824</v>
      </c>
      <c r="L102" s="34">
        <v>3486.68</v>
      </c>
      <c r="M102" s="34">
        <f t="shared" si="7"/>
        <v>7032.68</v>
      </c>
      <c r="N102" s="34">
        <f t="shared" si="8"/>
        <v>52967.32</v>
      </c>
    </row>
    <row r="103" spans="1:14" s="26" customFormat="1" ht="50.1" customHeight="1" x14ac:dyDescent="0.25">
      <c r="A103" s="45">
        <v>91</v>
      </c>
      <c r="B103" s="30" t="s">
        <v>125</v>
      </c>
      <c r="C103" s="31" t="s">
        <v>216</v>
      </c>
      <c r="D103" s="31" t="s">
        <v>137</v>
      </c>
      <c r="E103" s="32" t="s">
        <v>20</v>
      </c>
      <c r="F103" s="38" t="s">
        <v>145</v>
      </c>
      <c r="G103" s="39">
        <v>44378</v>
      </c>
      <c r="H103" s="39">
        <v>44593</v>
      </c>
      <c r="I103" s="37">
        <v>40000</v>
      </c>
      <c r="J103" s="34">
        <f t="shared" si="9"/>
        <v>1148</v>
      </c>
      <c r="K103" s="37">
        <f t="shared" ref="K103:K108" si="10">+I103*3.04%</f>
        <v>1216</v>
      </c>
      <c r="L103" s="34">
        <v>442.65</v>
      </c>
      <c r="M103" s="34">
        <f t="shared" si="7"/>
        <v>2806.65</v>
      </c>
      <c r="N103" s="34">
        <f t="shared" si="8"/>
        <v>37193.35</v>
      </c>
    </row>
    <row r="104" spans="1:14" s="26" customFormat="1" ht="50.1" customHeight="1" x14ac:dyDescent="0.25">
      <c r="A104" s="45">
        <v>92</v>
      </c>
      <c r="B104" s="30" t="s">
        <v>167</v>
      </c>
      <c r="C104" s="31" t="s">
        <v>216</v>
      </c>
      <c r="D104" s="31" t="s">
        <v>137</v>
      </c>
      <c r="E104" s="32" t="s">
        <v>20</v>
      </c>
      <c r="F104" s="38" t="s">
        <v>145</v>
      </c>
      <c r="G104" s="39">
        <v>44511</v>
      </c>
      <c r="H104" s="39">
        <v>44723</v>
      </c>
      <c r="I104" s="37">
        <v>40000</v>
      </c>
      <c r="J104" s="34">
        <f t="shared" si="9"/>
        <v>1148</v>
      </c>
      <c r="K104" s="37">
        <f t="shared" si="10"/>
        <v>1216</v>
      </c>
      <c r="L104" s="34">
        <v>442.65</v>
      </c>
      <c r="M104" s="34">
        <f t="shared" si="7"/>
        <v>2806.65</v>
      </c>
      <c r="N104" s="34">
        <f t="shared" si="8"/>
        <v>37193.35</v>
      </c>
    </row>
    <row r="105" spans="1:14" s="26" customFormat="1" ht="50.1" customHeight="1" x14ac:dyDescent="0.25">
      <c r="A105" s="45">
        <v>93</v>
      </c>
      <c r="B105" s="30" t="s">
        <v>153</v>
      </c>
      <c r="C105" s="31" t="s">
        <v>216</v>
      </c>
      <c r="D105" s="30" t="s">
        <v>137</v>
      </c>
      <c r="E105" s="32" t="s">
        <v>20</v>
      </c>
      <c r="F105" s="38" t="s">
        <v>145</v>
      </c>
      <c r="G105" s="39">
        <v>44454</v>
      </c>
      <c r="H105" s="39">
        <v>44696</v>
      </c>
      <c r="I105" s="37">
        <v>40000</v>
      </c>
      <c r="J105" s="34">
        <f t="shared" si="9"/>
        <v>1148</v>
      </c>
      <c r="K105" s="37">
        <f t="shared" si="10"/>
        <v>1216</v>
      </c>
      <c r="L105" s="34">
        <v>442.65</v>
      </c>
      <c r="M105" s="34">
        <f t="shared" si="7"/>
        <v>2806.65</v>
      </c>
      <c r="N105" s="34">
        <f t="shared" si="8"/>
        <v>37193.35</v>
      </c>
    </row>
    <row r="106" spans="1:14" s="26" customFormat="1" ht="50.1" customHeight="1" x14ac:dyDescent="0.25">
      <c r="A106" s="45">
        <v>94</v>
      </c>
      <c r="B106" s="30" t="s">
        <v>236</v>
      </c>
      <c r="C106" s="31" t="s">
        <v>216</v>
      </c>
      <c r="D106" s="31" t="s">
        <v>137</v>
      </c>
      <c r="E106" s="32" t="s">
        <v>20</v>
      </c>
      <c r="F106" s="38" t="s">
        <v>145</v>
      </c>
      <c r="G106" s="39">
        <v>44531</v>
      </c>
      <c r="H106" s="39">
        <v>44713</v>
      </c>
      <c r="I106" s="37">
        <v>40000</v>
      </c>
      <c r="J106" s="34">
        <f t="shared" si="9"/>
        <v>1148</v>
      </c>
      <c r="K106" s="37">
        <f t="shared" si="10"/>
        <v>1216</v>
      </c>
      <c r="L106" s="34">
        <v>442.65</v>
      </c>
      <c r="M106" s="34">
        <f t="shared" si="7"/>
        <v>2806.65</v>
      </c>
      <c r="N106" s="34">
        <f t="shared" si="8"/>
        <v>37193.35</v>
      </c>
    </row>
    <row r="107" spans="1:14" s="26" customFormat="1" ht="50.1" customHeight="1" x14ac:dyDescent="0.25">
      <c r="A107" s="45">
        <v>95</v>
      </c>
      <c r="B107" s="30" t="s">
        <v>79</v>
      </c>
      <c r="C107" s="31" t="s">
        <v>216</v>
      </c>
      <c r="D107" s="31" t="s">
        <v>182</v>
      </c>
      <c r="E107" s="32" t="s">
        <v>20</v>
      </c>
      <c r="F107" s="38" t="s">
        <v>145</v>
      </c>
      <c r="G107" s="39">
        <v>44551</v>
      </c>
      <c r="H107" s="39">
        <v>44733</v>
      </c>
      <c r="I107" s="37">
        <v>45000</v>
      </c>
      <c r="J107" s="34">
        <f t="shared" si="9"/>
        <v>1291.5</v>
      </c>
      <c r="K107" s="37">
        <f t="shared" si="10"/>
        <v>1368</v>
      </c>
      <c r="L107" s="34">
        <v>1148.33</v>
      </c>
      <c r="M107" s="34">
        <f t="shared" si="7"/>
        <v>3807.83</v>
      </c>
      <c r="N107" s="34">
        <f t="shared" si="8"/>
        <v>41192.17</v>
      </c>
    </row>
    <row r="108" spans="1:14" s="25" customFormat="1" ht="50.1" customHeight="1" x14ac:dyDescent="0.25">
      <c r="A108" s="45">
        <v>96</v>
      </c>
      <c r="B108" s="30" t="s">
        <v>22</v>
      </c>
      <c r="C108" s="31" t="s">
        <v>216</v>
      </c>
      <c r="D108" s="31" t="s">
        <v>137</v>
      </c>
      <c r="E108" s="32" t="s">
        <v>20</v>
      </c>
      <c r="F108" s="46" t="s">
        <v>145</v>
      </c>
      <c r="G108" s="33">
        <v>44409</v>
      </c>
      <c r="H108" s="33">
        <v>44593</v>
      </c>
      <c r="I108" s="36">
        <v>40000</v>
      </c>
      <c r="J108" s="34">
        <f t="shared" si="9"/>
        <v>1148</v>
      </c>
      <c r="K108" s="37">
        <f t="shared" si="10"/>
        <v>1216</v>
      </c>
      <c r="L108" s="34">
        <v>442.65</v>
      </c>
      <c r="M108" s="34">
        <f t="shared" si="7"/>
        <v>2806.65</v>
      </c>
      <c r="N108" s="34">
        <f t="shared" si="8"/>
        <v>37193.35</v>
      </c>
    </row>
    <row r="109" spans="1:14" s="26" customFormat="1" ht="50.1" customHeight="1" x14ac:dyDescent="0.25">
      <c r="A109" s="45">
        <v>97</v>
      </c>
      <c r="B109" s="30" t="s">
        <v>196</v>
      </c>
      <c r="C109" s="31" t="s">
        <v>241</v>
      </c>
      <c r="D109" s="31" t="s">
        <v>247</v>
      </c>
      <c r="E109" s="32" t="s">
        <v>20</v>
      </c>
      <c r="F109" s="38" t="s">
        <v>145</v>
      </c>
      <c r="G109" s="39">
        <v>44409</v>
      </c>
      <c r="H109" s="39">
        <v>44593</v>
      </c>
      <c r="I109" s="36">
        <v>175000</v>
      </c>
      <c r="J109" s="34">
        <f t="shared" si="9"/>
        <v>5022.5</v>
      </c>
      <c r="K109" s="37">
        <f>156000*3.04%</f>
        <v>4742.3999999999996</v>
      </c>
      <c r="L109" s="34">
        <v>29891.64</v>
      </c>
      <c r="M109" s="34">
        <f t="shared" si="7"/>
        <v>39656.54</v>
      </c>
      <c r="N109" s="34">
        <f t="shared" si="8"/>
        <v>135343.46</v>
      </c>
    </row>
    <row r="110" spans="1:14" s="26" customFormat="1" ht="50.1" customHeight="1" x14ac:dyDescent="0.25">
      <c r="A110" s="45">
        <v>98</v>
      </c>
      <c r="B110" s="30" t="s">
        <v>39</v>
      </c>
      <c r="C110" s="31" t="s">
        <v>241</v>
      </c>
      <c r="D110" s="31" t="s">
        <v>227</v>
      </c>
      <c r="E110" s="32" t="s">
        <v>20</v>
      </c>
      <c r="F110" s="38" t="s">
        <v>145</v>
      </c>
      <c r="G110" s="39">
        <v>44409</v>
      </c>
      <c r="H110" s="39">
        <v>44593</v>
      </c>
      <c r="I110" s="36">
        <v>125000</v>
      </c>
      <c r="J110" s="34">
        <f t="shared" si="9"/>
        <v>3587.5</v>
      </c>
      <c r="K110" s="37">
        <f t="shared" ref="K110:K135" si="11">+I110*3.04%</f>
        <v>3800</v>
      </c>
      <c r="L110" s="34">
        <v>17985.990000000002</v>
      </c>
      <c r="M110" s="34">
        <f t="shared" si="7"/>
        <v>25373.49</v>
      </c>
      <c r="N110" s="34">
        <f t="shared" si="8"/>
        <v>99626.51</v>
      </c>
    </row>
    <row r="111" spans="1:14" s="26" customFormat="1" ht="50.1" customHeight="1" x14ac:dyDescent="0.25">
      <c r="A111" s="45">
        <v>99</v>
      </c>
      <c r="B111" s="30" t="s">
        <v>131</v>
      </c>
      <c r="C111" s="31" t="s">
        <v>241</v>
      </c>
      <c r="D111" s="31" t="s">
        <v>225</v>
      </c>
      <c r="E111" s="32" t="s">
        <v>20</v>
      </c>
      <c r="F111" s="38" t="s">
        <v>145</v>
      </c>
      <c r="G111" s="39">
        <v>44381</v>
      </c>
      <c r="H111" s="39">
        <v>44565</v>
      </c>
      <c r="I111" s="37">
        <v>95000</v>
      </c>
      <c r="J111" s="34">
        <f t="shared" si="9"/>
        <v>2726.5</v>
      </c>
      <c r="K111" s="37">
        <f t="shared" si="11"/>
        <v>2888</v>
      </c>
      <c r="L111" s="34">
        <v>10929.24</v>
      </c>
      <c r="M111" s="34">
        <f t="shared" si="7"/>
        <v>16543.739999999998</v>
      </c>
      <c r="N111" s="34">
        <f t="shared" si="8"/>
        <v>78456.260000000009</v>
      </c>
    </row>
    <row r="112" spans="1:14" s="26" customFormat="1" ht="50.1" customHeight="1" x14ac:dyDescent="0.25">
      <c r="A112" s="45">
        <v>100</v>
      </c>
      <c r="B112" s="30" t="s">
        <v>188</v>
      </c>
      <c r="C112" s="31" t="s">
        <v>189</v>
      </c>
      <c r="D112" s="31" t="s">
        <v>230</v>
      </c>
      <c r="E112" s="32" t="s">
        <v>20</v>
      </c>
      <c r="F112" s="38" t="s">
        <v>144</v>
      </c>
      <c r="G112" s="39">
        <v>44425</v>
      </c>
      <c r="H112" s="39">
        <v>44609</v>
      </c>
      <c r="I112" s="36">
        <v>50000</v>
      </c>
      <c r="J112" s="34">
        <f t="shared" si="9"/>
        <v>1435</v>
      </c>
      <c r="K112" s="37">
        <f t="shared" si="11"/>
        <v>1520</v>
      </c>
      <c r="L112" s="34">
        <v>1651.48</v>
      </c>
      <c r="M112" s="34">
        <f t="shared" si="7"/>
        <v>4606.4799999999996</v>
      </c>
      <c r="N112" s="34">
        <f t="shared" si="8"/>
        <v>45393.520000000004</v>
      </c>
    </row>
    <row r="113" spans="1:14" s="26" customFormat="1" ht="50.1" customHeight="1" x14ac:dyDescent="0.25">
      <c r="A113" s="45">
        <v>101</v>
      </c>
      <c r="B113" s="30" t="s">
        <v>90</v>
      </c>
      <c r="C113" s="31" t="s">
        <v>189</v>
      </c>
      <c r="D113" s="31" t="s">
        <v>132</v>
      </c>
      <c r="E113" s="32" t="s">
        <v>20</v>
      </c>
      <c r="F113" s="38" t="s">
        <v>144</v>
      </c>
      <c r="G113" s="39">
        <v>44416</v>
      </c>
      <c r="H113" s="39">
        <v>44600</v>
      </c>
      <c r="I113" s="37">
        <v>60000</v>
      </c>
      <c r="J113" s="34">
        <f t="shared" si="9"/>
        <v>1722</v>
      </c>
      <c r="K113" s="37">
        <f t="shared" si="11"/>
        <v>1824</v>
      </c>
      <c r="L113" s="34">
        <v>3216.65</v>
      </c>
      <c r="M113" s="34">
        <f t="shared" si="7"/>
        <v>6762.65</v>
      </c>
      <c r="N113" s="34">
        <f t="shared" si="8"/>
        <v>53237.35</v>
      </c>
    </row>
    <row r="114" spans="1:14" s="26" customFormat="1" ht="50.1" customHeight="1" x14ac:dyDescent="0.25">
      <c r="A114" s="45">
        <v>102</v>
      </c>
      <c r="B114" s="30" t="s">
        <v>40</v>
      </c>
      <c r="C114" s="31" t="s">
        <v>190</v>
      </c>
      <c r="D114" s="31" t="s">
        <v>191</v>
      </c>
      <c r="E114" s="32" t="s">
        <v>20</v>
      </c>
      <c r="F114" s="38" t="s">
        <v>145</v>
      </c>
      <c r="G114" s="33">
        <v>44419</v>
      </c>
      <c r="H114" s="33">
        <v>44603</v>
      </c>
      <c r="I114" s="36">
        <v>140000</v>
      </c>
      <c r="J114" s="34">
        <f t="shared" si="9"/>
        <v>4018</v>
      </c>
      <c r="K114" s="37">
        <f t="shared" si="11"/>
        <v>4256</v>
      </c>
      <c r="L114" s="34">
        <v>21514.37</v>
      </c>
      <c r="M114" s="34">
        <f t="shared" si="7"/>
        <v>29788.37</v>
      </c>
      <c r="N114" s="34">
        <f t="shared" si="8"/>
        <v>110211.63</v>
      </c>
    </row>
    <row r="115" spans="1:14" s="26" customFormat="1" ht="50.1" customHeight="1" x14ac:dyDescent="0.25">
      <c r="A115" s="45">
        <v>103</v>
      </c>
      <c r="B115" s="30" t="s">
        <v>83</v>
      </c>
      <c r="C115" s="31" t="s">
        <v>190</v>
      </c>
      <c r="D115" s="31" t="s">
        <v>84</v>
      </c>
      <c r="E115" s="32" t="s">
        <v>20</v>
      </c>
      <c r="F115" s="38" t="s">
        <v>145</v>
      </c>
      <c r="G115" s="39">
        <v>44530</v>
      </c>
      <c r="H115" s="39">
        <v>44711</v>
      </c>
      <c r="I115" s="37">
        <v>70000</v>
      </c>
      <c r="J115" s="34">
        <f t="shared" si="9"/>
        <v>2009</v>
      </c>
      <c r="K115" s="37">
        <f t="shared" si="11"/>
        <v>2128</v>
      </c>
      <c r="L115" s="34">
        <v>5368.48</v>
      </c>
      <c r="M115" s="34">
        <f t="shared" si="7"/>
        <v>9505.48</v>
      </c>
      <c r="N115" s="34">
        <f t="shared" si="8"/>
        <v>60494.520000000004</v>
      </c>
    </row>
    <row r="116" spans="1:14" s="26" customFormat="1" ht="50.1" customHeight="1" x14ac:dyDescent="0.25">
      <c r="A116" s="45">
        <v>104</v>
      </c>
      <c r="B116" s="30" t="s">
        <v>89</v>
      </c>
      <c r="C116" s="31" t="s">
        <v>190</v>
      </c>
      <c r="D116" s="31" t="s">
        <v>84</v>
      </c>
      <c r="E116" s="32" t="s">
        <v>20</v>
      </c>
      <c r="F116" s="38" t="s">
        <v>145</v>
      </c>
      <c r="G116" s="39">
        <v>44470</v>
      </c>
      <c r="H116" s="39">
        <v>44682</v>
      </c>
      <c r="I116" s="37">
        <v>50000</v>
      </c>
      <c r="J116" s="34">
        <f t="shared" si="9"/>
        <v>1435</v>
      </c>
      <c r="K116" s="37">
        <f t="shared" si="11"/>
        <v>1520</v>
      </c>
      <c r="L116" s="34">
        <v>1448.96</v>
      </c>
      <c r="M116" s="34">
        <f t="shared" si="7"/>
        <v>4403.96</v>
      </c>
      <c r="N116" s="34">
        <f t="shared" si="8"/>
        <v>45596.04</v>
      </c>
    </row>
    <row r="117" spans="1:14" s="26" customFormat="1" ht="50.1" customHeight="1" x14ac:dyDescent="0.25">
      <c r="A117" s="45">
        <v>105</v>
      </c>
      <c r="B117" s="30" t="s">
        <v>64</v>
      </c>
      <c r="C117" s="31" t="s">
        <v>190</v>
      </c>
      <c r="D117" s="31" t="s">
        <v>74</v>
      </c>
      <c r="E117" s="32" t="s">
        <v>20</v>
      </c>
      <c r="F117" s="38" t="s">
        <v>144</v>
      </c>
      <c r="G117" s="35">
        <v>44482</v>
      </c>
      <c r="H117" s="35">
        <v>44664</v>
      </c>
      <c r="I117" s="37">
        <v>60000</v>
      </c>
      <c r="J117" s="34">
        <f t="shared" si="9"/>
        <v>1722</v>
      </c>
      <c r="K117" s="37">
        <f t="shared" si="11"/>
        <v>1824</v>
      </c>
      <c r="L117" s="34">
        <v>3216.65</v>
      </c>
      <c r="M117" s="34">
        <f t="shared" si="7"/>
        <v>6762.65</v>
      </c>
      <c r="N117" s="34">
        <f t="shared" si="8"/>
        <v>53237.35</v>
      </c>
    </row>
    <row r="118" spans="1:14" s="26" customFormat="1" ht="50.1" customHeight="1" x14ac:dyDescent="0.25">
      <c r="A118" s="45">
        <v>106</v>
      </c>
      <c r="B118" s="30" t="s">
        <v>50</v>
      </c>
      <c r="C118" s="31" t="s">
        <v>224</v>
      </c>
      <c r="D118" s="31" t="s">
        <v>205</v>
      </c>
      <c r="E118" s="32" t="s">
        <v>20</v>
      </c>
      <c r="F118" s="38" t="s">
        <v>144</v>
      </c>
      <c r="G118" s="35">
        <v>44470</v>
      </c>
      <c r="H118" s="35">
        <v>44652</v>
      </c>
      <c r="I118" s="36">
        <v>130000</v>
      </c>
      <c r="J118" s="34">
        <f t="shared" si="9"/>
        <v>3731</v>
      </c>
      <c r="K118" s="37">
        <f t="shared" si="11"/>
        <v>3952</v>
      </c>
      <c r="L118" s="34">
        <v>19162.12</v>
      </c>
      <c r="M118" s="34">
        <f t="shared" si="7"/>
        <v>26845.119999999999</v>
      </c>
      <c r="N118" s="34">
        <f t="shared" si="8"/>
        <v>103154.88</v>
      </c>
    </row>
    <row r="119" spans="1:14" s="26" customFormat="1" ht="50.1" customHeight="1" x14ac:dyDescent="0.25">
      <c r="A119" s="45">
        <v>107</v>
      </c>
      <c r="B119" s="30" t="s">
        <v>56</v>
      </c>
      <c r="C119" s="31" t="s">
        <v>224</v>
      </c>
      <c r="D119" s="31" t="s">
        <v>206</v>
      </c>
      <c r="E119" s="32" t="s">
        <v>20</v>
      </c>
      <c r="F119" s="38" t="s">
        <v>144</v>
      </c>
      <c r="G119" s="39">
        <v>44501</v>
      </c>
      <c r="H119" s="39">
        <v>44682</v>
      </c>
      <c r="I119" s="36">
        <v>130000</v>
      </c>
      <c r="J119" s="34">
        <f t="shared" si="9"/>
        <v>3731</v>
      </c>
      <c r="K119" s="37">
        <f t="shared" si="11"/>
        <v>3952</v>
      </c>
      <c r="L119" s="34">
        <v>19162.12</v>
      </c>
      <c r="M119" s="34">
        <f t="shared" si="7"/>
        <v>26845.119999999999</v>
      </c>
      <c r="N119" s="34">
        <f t="shared" si="8"/>
        <v>103154.88</v>
      </c>
    </row>
    <row r="120" spans="1:14" s="26" customFormat="1" ht="50.1" customHeight="1" x14ac:dyDescent="0.25">
      <c r="A120" s="45">
        <v>108</v>
      </c>
      <c r="B120" s="30" t="s">
        <v>94</v>
      </c>
      <c r="C120" s="31" t="s">
        <v>224</v>
      </c>
      <c r="D120" s="31" t="s">
        <v>220</v>
      </c>
      <c r="E120" s="32" t="s">
        <v>20</v>
      </c>
      <c r="F120" s="38" t="s">
        <v>144</v>
      </c>
      <c r="G120" s="39">
        <v>44409</v>
      </c>
      <c r="H120" s="39">
        <v>44593</v>
      </c>
      <c r="I120" s="37">
        <v>100000</v>
      </c>
      <c r="J120" s="34">
        <f t="shared" ref="J120:J151" si="12">+I120*2.87%</f>
        <v>2870</v>
      </c>
      <c r="K120" s="37">
        <f t="shared" si="11"/>
        <v>3040</v>
      </c>
      <c r="L120" s="34">
        <v>12105.37</v>
      </c>
      <c r="M120" s="34">
        <f t="shared" si="7"/>
        <v>18015.370000000003</v>
      </c>
      <c r="N120" s="34">
        <f t="shared" si="8"/>
        <v>81984.63</v>
      </c>
    </row>
    <row r="121" spans="1:14" s="26" customFormat="1" ht="50.1" customHeight="1" x14ac:dyDescent="0.25">
      <c r="A121" s="45">
        <v>109</v>
      </c>
      <c r="B121" s="30" t="s">
        <v>69</v>
      </c>
      <c r="C121" s="31" t="s">
        <v>224</v>
      </c>
      <c r="D121" s="31" t="s">
        <v>76</v>
      </c>
      <c r="E121" s="32" t="s">
        <v>20</v>
      </c>
      <c r="F121" s="38" t="s">
        <v>144</v>
      </c>
      <c r="G121" s="35">
        <v>44495</v>
      </c>
      <c r="H121" s="35">
        <v>44677</v>
      </c>
      <c r="I121" s="37">
        <v>70000</v>
      </c>
      <c r="J121" s="34">
        <f t="shared" si="12"/>
        <v>2009</v>
      </c>
      <c r="K121" s="37">
        <f t="shared" si="11"/>
        <v>2128</v>
      </c>
      <c r="L121" s="34">
        <v>5368.48</v>
      </c>
      <c r="M121" s="34">
        <f t="shared" si="7"/>
        <v>9505.48</v>
      </c>
      <c r="N121" s="34">
        <f t="shared" si="8"/>
        <v>60494.520000000004</v>
      </c>
    </row>
    <row r="122" spans="1:14" s="26" customFormat="1" ht="50.1" customHeight="1" x14ac:dyDescent="0.25">
      <c r="A122" s="45">
        <v>110</v>
      </c>
      <c r="B122" s="30" t="s">
        <v>118</v>
      </c>
      <c r="C122" s="31" t="s">
        <v>224</v>
      </c>
      <c r="D122" s="31" t="s">
        <v>135</v>
      </c>
      <c r="E122" s="32" t="s">
        <v>20</v>
      </c>
      <c r="F122" s="38" t="s">
        <v>145</v>
      </c>
      <c r="G122" s="39">
        <v>44378</v>
      </c>
      <c r="H122" s="39">
        <v>44593</v>
      </c>
      <c r="I122" s="37">
        <v>70000</v>
      </c>
      <c r="J122" s="34">
        <f t="shared" si="12"/>
        <v>2009</v>
      </c>
      <c r="K122" s="37">
        <f t="shared" si="11"/>
        <v>2128</v>
      </c>
      <c r="L122" s="34">
        <v>5368.48</v>
      </c>
      <c r="M122" s="34">
        <f t="shared" si="7"/>
        <v>9505.48</v>
      </c>
      <c r="N122" s="34">
        <f t="shared" si="8"/>
        <v>60494.520000000004</v>
      </c>
    </row>
    <row r="123" spans="1:14" s="26" customFormat="1" ht="50.1" customHeight="1" x14ac:dyDescent="0.25">
      <c r="A123" s="45">
        <v>111</v>
      </c>
      <c r="B123" s="30" t="s">
        <v>119</v>
      </c>
      <c r="C123" s="31" t="s">
        <v>224</v>
      </c>
      <c r="D123" s="31" t="s">
        <v>136</v>
      </c>
      <c r="E123" s="32" t="s">
        <v>20</v>
      </c>
      <c r="F123" s="38" t="s">
        <v>144</v>
      </c>
      <c r="G123" s="39">
        <v>44378</v>
      </c>
      <c r="H123" s="39">
        <v>44593</v>
      </c>
      <c r="I123" s="37">
        <v>70000</v>
      </c>
      <c r="J123" s="34">
        <f t="shared" si="12"/>
        <v>2009</v>
      </c>
      <c r="K123" s="37">
        <f t="shared" si="11"/>
        <v>2128</v>
      </c>
      <c r="L123" s="34">
        <v>5368.48</v>
      </c>
      <c r="M123" s="34">
        <f t="shared" si="7"/>
        <v>9505.48</v>
      </c>
      <c r="N123" s="34">
        <f t="shared" si="8"/>
        <v>60494.520000000004</v>
      </c>
    </row>
    <row r="124" spans="1:14" s="26" customFormat="1" ht="50.1" customHeight="1" x14ac:dyDescent="0.25">
      <c r="A124" s="45">
        <v>112</v>
      </c>
      <c r="B124" s="30" t="s">
        <v>73</v>
      </c>
      <c r="C124" s="31" t="s">
        <v>224</v>
      </c>
      <c r="D124" s="31" t="s">
        <v>34</v>
      </c>
      <c r="E124" s="32" t="s">
        <v>20</v>
      </c>
      <c r="F124" s="38" t="s">
        <v>145</v>
      </c>
      <c r="G124" s="39">
        <v>44531</v>
      </c>
      <c r="H124" s="39">
        <v>44713</v>
      </c>
      <c r="I124" s="37">
        <v>70000</v>
      </c>
      <c r="J124" s="34">
        <f t="shared" si="12"/>
        <v>2009</v>
      </c>
      <c r="K124" s="37">
        <f t="shared" si="11"/>
        <v>2128</v>
      </c>
      <c r="L124" s="34">
        <v>5098.45</v>
      </c>
      <c r="M124" s="34">
        <f t="shared" si="7"/>
        <v>9235.4500000000007</v>
      </c>
      <c r="N124" s="34">
        <f t="shared" si="8"/>
        <v>60764.55</v>
      </c>
    </row>
    <row r="125" spans="1:14" s="26" customFormat="1" ht="50.1" customHeight="1" x14ac:dyDescent="0.25">
      <c r="A125" s="45">
        <v>113</v>
      </c>
      <c r="B125" s="30" t="s">
        <v>36</v>
      </c>
      <c r="C125" s="31" t="s">
        <v>224</v>
      </c>
      <c r="D125" s="31" t="s">
        <v>46</v>
      </c>
      <c r="E125" s="32" t="s">
        <v>20</v>
      </c>
      <c r="F125" s="38" t="s">
        <v>144</v>
      </c>
      <c r="G125" s="39">
        <v>44502</v>
      </c>
      <c r="H125" s="39">
        <v>44683</v>
      </c>
      <c r="I125" s="36">
        <v>60000</v>
      </c>
      <c r="J125" s="34">
        <f t="shared" si="12"/>
        <v>1722</v>
      </c>
      <c r="K125" s="37">
        <f t="shared" si="11"/>
        <v>1824</v>
      </c>
      <c r="L125" s="34">
        <v>3486.68</v>
      </c>
      <c r="M125" s="34">
        <f t="shared" si="7"/>
        <v>7032.68</v>
      </c>
      <c r="N125" s="34">
        <f t="shared" si="8"/>
        <v>52967.32</v>
      </c>
    </row>
    <row r="126" spans="1:14" s="26" customFormat="1" ht="50.1" customHeight="1" x14ac:dyDescent="0.25">
      <c r="A126" s="45">
        <v>114</v>
      </c>
      <c r="B126" s="30" t="s">
        <v>47</v>
      </c>
      <c r="C126" s="31" t="s">
        <v>224</v>
      </c>
      <c r="D126" s="31" t="s">
        <v>46</v>
      </c>
      <c r="E126" s="32" t="s">
        <v>20</v>
      </c>
      <c r="F126" s="38" t="s">
        <v>145</v>
      </c>
      <c r="G126" s="35">
        <v>44470</v>
      </c>
      <c r="H126" s="35">
        <v>44652</v>
      </c>
      <c r="I126" s="36">
        <v>60000</v>
      </c>
      <c r="J126" s="34">
        <f t="shared" si="12"/>
        <v>1722</v>
      </c>
      <c r="K126" s="37">
        <f t="shared" si="11"/>
        <v>1824</v>
      </c>
      <c r="L126" s="34">
        <v>3486.68</v>
      </c>
      <c r="M126" s="34">
        <f t="shared" si="7"/>
        <v>7032.68</v>
      </c>
      <c r="N126" s="34">
        <f t="shared" si="8"/>
        <v>52967.32</v>
      </c>
    </row>
    <row r="127" spans="1:14" s="26" customFormat="1" ht="50.1" customHeight="1" x14ac:dyDescent="0.25">
      <c r="A127" s="45">
        <v>115</v>
      </c>
      <c r="B127" s="42" t="s">
        <v>177</v>
      </c>
      <c r="C127" s="31" t="s">
        <v>224</v>
      </c>
      <c r="D127" s="40" t="s">
        <v>46</v>
      </c>
      <c r="E127" s="32" t="s">
        <v>20</v>
      </c>
      <c r="F127" s="43"/>
      <c r="G127" s="41">
        <v>44419</v>
      </c>
      <c r="H127" s="39">
        <v>44603</v>
      </c>
      <c r="I127" s="37">
        <v>70000</v>
      </c>
      <c r="J127" s="48">
        <f t="shared" si="12"/>
        <v>2009</v>
      </c>
      <c r="K127" s="37">
        <f t="shared" si="11"/>
        <v>2128</v>
      </c>
      <c r="L127" s="48">
        <v>5098.45</v>
      </c>
      <c r="M127" s="34">
        <f t="shared" si="7"/>
        <v>9235.4500000000007</v>
      </c>
      <c r="N127" s="34">
        <f t="shared" si="8"/>
        <v>60764.55</v>
      </c>
    </row>
    <row r="128" spans="1:14" s="26" customFormat="1" ht="50.1" customHeight="1" x14ac:dyDescent="0.25">
      <c r="A128" s="45">
        <v>116</v>
      </c>
      <c r="B128" s="30" t="s">
        <v>117</v>
      </c>
      <c r="C128" s="31" t="s">
        <v>224</v>
      </c>
      <c r="D128" s="31" t="s">
        <v>60</v>
      </c>
      <c r="E128" s="32" t="s">
        <v>20</v>
      </c>
      <c r="F128" s="38" t="s">
        <v>145</v>
      </c>
      <c r="G128" s="39">
        <v>44378</v>
      </c>
      <c r="H128" s="39">
        <v>44593</v>
      </c>
      <c r="I128" s="37">
        <v>100000</v>
      </c>
      <c r="J128" s="34">
        <f t="shared" si="12"/>
        <v>2870</v>
      </c>
      <c r="K128" s="37">
        <f t="shared" si="11"/>
        <v>3040</v>
      </c>
      <c r="L128" s="34">
        <v>12105.37</v>
      </c>
      <c r="M128" s="34">
        <f t="shared" si="7"/>
        <v>18015.370000000003</v>
      </c>
      <c r="N128" s="34">
        <f t="shared" si="8"/>
        <v>81984.63</v>
      </c>
    </row>
    <row r="129" spans="1:14" s="26" customFormat="1" ht="50.1" customHeight="1" x14ac:dyDescent="0.25">
      <c r="A129" s="45">
        <v>117</v>
      </c>
      <c r="B129" s="30" t="s">
        <v>48</v>
      </c>
      <c r="C129" s="31" t="s">
        <v>224</v>
      </c>
      <c r="D129" s="31" t="s">
        <v>49</v>
      </c>
      <c r="E129" s="32" t="s">
        <v>20</v>
      </c>
      <c r="F129" s="38" t="s">
        <v>144</v>
      </c>
      <c r="G129" s="35">
        <v>44470</v>
      </c>
      <c r="H129" s="35">
        <v>44652</v>
      </c>
      <c r="I129" s="36">
        <v>70000</v>
      </c>
      <c r="J129" s="34">
        <f t="shared" si="12"/>
        <v>2009</v>
      </c>
      <c r="K129" s="37">
        <f t="shared" si="11"/>
        <v>2128</v>
      </c>
      <c r="L129" s="34">
        <v>5368.48</v>
      </c>
      <c r="M129" s="34">
        <f t="shared" si="7"/>
        <v>9505.48</v>
      </c>
      <c r="N129" s="34">
        <f t="shared" si="8"/>
        <v>60494.520000000004</v>
      </c>
    </row>
    <row r="130" spans="1:14" s="25" customFormat="1" ht="50.1" customHeight="1" x14ac:dyDescent="0.25">
      <c r="A130" s="45">
        <v>118</v>
      </c>
      <c r="B130" s="30" t="s">
        <v>23</v>
      </c>
      <c r="C130" s="31" t="s">
        <v>224</v>
      </c>
      <c r="D130" s="31" t="s">
        <v>18</v>
      </c>
      <c r="E130" s="32" t="s">
        <v>20</v>
      </c>
      <c r="F130" s="46" t="s">
        <v>145</v>
      </c>
      <c r="G130" s="33">
        <v>44419</v>
      </c>
      <c r="H130" s="33">
        <v>44603</v>
      </c>
      <c r="I130" s="36">
        <v>40000</v>
      </c>
      <c r="J130" s="34">
        <f t="shared" si="12"/>
        <v>1148</v>
      </c>
      <c r="K130" s="37">
        <f t="shared" si="11"/>
        <v>1216</v>
      </c>
      <c r="L130" s="34">
        <v>442.65</v>
      </c>
      <c r="M130" s="34">
        <f t="shared" si="7"/>
        <v>2806.65</v>
      </c>
      <c r="N130" s="34">
        <f t="shared" si="8"/>
        <v>37193.35</v>
      </c>
    </row>
    <row r="131" spans="1:14" s="26" customFormat="1" ht="50.1" customHeight="1" x14ac:dyDescent="0.25">
      <c r="A131" s="45">
        <v>119</v>
      </c>
      <c r="B131" s="30" t="s">
        <v>203</v>
      </c>
      <c r="C131" s="31" t="s">
        <v>224</v>
      </c>
      <c r="D131" s="31" t="s">
        <v>44</v>
      </c>
      <c r="E131" s="32" t="s">
        <v>20</v>
      </c>
      <c r="F131" s="38" t="s">
        <v>144</v>
      </c>
      <c r="G131" s="35">
        <v>44470</v>
      </c>
      <c r="H131" s="35">
        <v>44652</v>
      </c>
      <c r="I131" s="36">
        <v>50000</v>
      </c>
      <c r="J131" s="34">
        <f t="shared" si="12"/>
        <v>1435</v>
      </c>
      <c r="K131" s="37">
        <f t="shared" si="11"/>
        <v>1520</v>
      </c>
      <c r="L131" s="34">
        <v>1854</v>
      </c>
      <c r="M131" s="34">
        <f t="shared" si="7"/>
        <v>4809</v>
      </c>
      <c r="N131" s="34">
        <f t="shared" si="8"/>
        <v>45191</v>
      </c>
    </row>
    <row r="132" spans="1:14" s="26" customFormat="1" ht="50.1" customHeight="1" x14ac:dyDescent="0.25">
      <c r="A132" s="45">
        <v>120</v>
      </c>
      <c r="B132" s="30" t="s">
        <v>248</v>
      </c>
      <c r="C132" s="31" t="s">
        <v>238</v>
      </c>
      <c r="D132" s="31" t="s">
        <v>219</v>
      </c>
      <c r="E132" s="32" t="s">
        <v>20</v>
      </c>
      <c r="F132" s="38" t="s">
        <v>145</v>
      </c>
      <c r="G132" s="39">
        <v>44383</v>
      </c>
      <c r="H132" s="39">
        <v>44567</v>
      </c>
      <c r="I132" s="37">
        <v>130000</v>
      </c>
      <c r="J132" s="34">
        <f t="shared" si="12"/>
        <v>3731</v>
      </c>
      <c r="K132" s="37">
        <f t="shared" si="11"/>
        <v>3952</v>
      </c>
      <c r="L132" s="34">
        <v>19162.12</v>
      </c>
      <c r="M132" s="34">
        <f t="shared" si="7"/>
        <v>26845.119999999999</v>
      </c>
      <c r="N132" s="34">
        <f t="shared" si="8"/>
        <v>103154.88</v>
      </c>
    </row>
    <row r="133" spans="1:14" s="26" customFormat="1" ht="50.1" customHeight="1" x14ac:dyDescent="0.25">
      <c r="A133" s="45">
        <v>121</v>
      </c>
      <c r="B133" s="30" t="s">
        <v>113</v>
      </c>
      <c r="C133" s="31" t="s">
        <v>238</v>
      </c>
      <c r="D133" s="31" t="s">
        <v>223</v>
      </c>
      <c r="E133" s="32" t="s">
        <v>20</v>
      </c>
      <c r="F133" s="38" t="s">
        <v>145</v>
      </c>
      <c r="G133" s="39">
        <v>44381</v>
      </c>
      <c r="H133" s="39">
        <v>44593</v>
      </c>
      <c r="I133" s="37">
        <v>145000</v>
      </c>
      <c r="J133" s="34">
        <f t="shared" si="12"/>
        <v>4161.5</v>
      </c>
      <c r="K133" s="37">
        <f t="shared" si="11"/>
        <v>4408</v>
      </c>
      <c r="L133" s="34">
        <v>22690.49</v>
      </c>
      <c r="M133" s="34">
        <f t="shared" si="7"/>
        <v>31259.99</v>
      </c>
      <c r="N133" s="34">
        <f t="shared" si="8"/>
        <v>113740.01</v>
      </c>
    </row>
    <row r="134" spans="1:14" s="26" customFormat="1" ht="50.1" customHeight="1" x14ac:dyDescent="0.25">
      <c r="A134" s="45">
        <v>122</v>
      </c>
      <c r="B134" s="30" t="s">
        <v>147</v>
      </c>
      <c r="C134" s="31" t="s">
        <v>238</v>
      </c>
      <c r="D134" s="30" t="s">
        <v>159</v>
      </c>
      <c r="E134" s="32" t="s">
        <v>20</v>
      </c>
      <c r="F134" s="38" t="s">
        <v>145</v>
      </c>
      <c r="G134" s="39">
        <v>44440</v>
      </c>
      <c r="H134" s="39">
        <v>44682</v>
      </c>
      <c r="I134" s="37">
        <v>60000</v>
      </c>
      <c r="J134" s="34">
        <f t="shared" si="12"/>
        <v>1722</v>
      </c>
      <c r="K134" s="37">
        <f t="shared" si="11"/>
        <v>1824</v>
      </c>
      <c r="L134" s="34">
        <v>3486.68</v>
      </c>
      <c r="M134" s="34">
        <f t="shared" si="7"/>
        <v>7032.68</v>
      </c>
      <c r="N134" s="34">
        <f t="shared" si="8"/>
        <v>52967.32</v>
      </c>
    </row>
    <row r="135" spans="1:14" s="26" customFormat="1" ht="50.1" customHeight="1" x14ac:dyDescent="0.25">
      <c r="A135" s="45">
        <v>123</v>
      </c>
      <c r="B135" s="30" t="s">
        <v>148</v>
      </c>
      <c r="C135" s="31" t="s">
        <v>238</v>
      </c>
      <c r="D135" s="30" t="s">
        <v>51</v>
      </c>
      <c r="E135" s="32" t="s">
        <v>20</v>
      </c>
      <c r="F135" s="38" t="s">
        <v>144</v>
      </c>
      <c r="G135" s="39">
        <v>44451</v>
      </c>
      <c r="H135" s="39">
        <v>44693</v>
      </c>
      <c r="I135" s="37">
        <v>70000</v>
      </c>
      <c r="J135" s="34">
        <f t="shared" si="12"/>
        <v>2009</v>
      </c>
      <c r="K135" s="37">
        <f t="shared" si="11"/>
        <v>2128</v>
      </c>
      <c r="L135" s="34">
        <v>5368.48</v>
      </c>
      <c r="M135" s="34">
        <f t="shared" si="7"/>
        <v>9505.48</v>
      </c>
      <c r="N135" s="34">
        <f t="shared" si="8"/>
        <v>60494.520000000004</v>
      </c>
    </row>
    <row r="136" spans="1:14" s="26" customFormat="1" ht="50.1" customHeight="1" x14ac:dyDescent="0.25">
      <c r="A136" s="45">
        <v>124</v>
      </c>
      <c r="B136" s="30" t="s">
        <v>41</v>
      </c>
      <c r="C136" s="31" t="s">
        <v>192</v>
      </c>
      <c r="D136" s="31" t="s">
        <v>193</v>
      </c>
      <c r="E136" s="32" t="s">
        <v>20</v>
      </c>
      <c r="F136" s="38" t="s">
        <v>144</v>
      </c>
      <c r="G136" s="39">
        <v>44422</v>
      </c>
      <c r="H136" s="39">
        <v>44606</v>
      </c>
      <c r="I136" s="36">
        <v>175000</v>
      </c>
      <c r="J136" s="34">
        <f t="shared" si="12"/>
        <v>5022.5</v>
      </c>
      <c r="K136" s="37">
        <f>156000*3.04%</f>
        <v>4742.3999999999996</v>
      </c>
      <c r="L136" s="34">
        <v>29891.64</v>
      </c>
      <c r="M136" s="34">
        <f t="shared" si="7"/>
        <v>39656.54</v>
      </c>
      <c r="N136" s="34">
        <f t="shared" si="8"/>
        <v>135343.46</v>
      </c>
    </row>
    <row r="137" spans="1:14" s="26" customFormat="1" ht="50.1" customHeight="1" x14ac:dyDescent="0.25">
      <c r="A137" s="45">
        <v>125</v>
      </c>
      <c r="B137" s="30" t="s">
        <v>78</v>
      </c>
      <c r="C137" s="31" t="s">
        <v>214</v>
      </c>
      <c r="D137" s="31" t="s">
        <v>232</v>
      </c>
      <c r="E137" s="32" t="s">
        <v>20</v>
      </c>
      <c r="F137" s="38" t="s">
        <v>144</v>
      </c>
      <c r="G137" s="39">
        <v>44544</v>
      </c>
      <c r="H137" s="39">
        <v>44726</v>
      </c>
      <c r="I137" s="37">
        <v>80000</v>
      </c>
      <c r="J137" s="34">
        <f t="shared" si="12"/>
        <v>2296</v>
      </c>
      <c r="K137" s="37">
        <f t="shared" ref="K137:K146" si="13">+I137*3.04%</f>
        <v>2432</v>
      </c>
      <c r="L137" s="34">
        <v>7063.34</v>
      </c>
      <c r="M137" s="34">
        <f t="shared" si="7"/>
        <v>11791.34</v>
      </c>
      <c r="N137" s="34">
        <f t="shared" si="8"/>
        <v>68208.66</v>
      </c>
    </row>
    <row r="138" spans="1:14" s="26" customFormat="1" ht="50.1" customHeight="1" x14ac:dyDescent="0.25">
      <c r="A138" s="45">
        <v>126</v>
      </c>
      <c r="B138" s="30" t="s">
        <v>246</v>
      </c>
      <c r="C138" s="31" t="s">
        <v>192</v>
      </c>
      <c r="D138" s="31" t="s">
        <v>197</v>
      </c>
      <c r="E138" s="32" t="s">
        <v>20</v>
      </c>
      <c r="F138" s="38" t="s">
        <v>144</v>
      </c>
      <c r="G138" s="35">
        <v>44470</v>
      </c>
      <c r="H138" s="35">
        <v>44652</v>
      </c>
      <c r="I138" s="36">
        <v>60000</v>
      </c>
      <c r="J138" s="34">
        <f t="shared" si="12"/>
        <v>1722</v>
      </c>
      <c r="K138" s="37">
        <f t="shared" si="13"/>
        <v>1824</v>
      </c>
      <c r="L138" s="34">
        <v>3486.68</v>
      </c>
      <c r="M138" s="34">
        <f t="shared" si="7"/>
        <v>7032.68</v>
      </c>
      <c r="N138" s="34">
        <f t="shared" si="8"/>
        <v>52967.32</v>
      </c>
    </row>
    <row r="139" spans="1:14" s="26" customFormat="1" ht="50.1" customHeight="1" x14ac:dyDescent="0.25">
      <c r="A139" s="45">
        <v>127</v>
      </c>
      <c r="B139" s="30" t="s">
        <v>65</v>
      </c>
      <c r="C139" s="31" t="s">
        <v>192</v>
      </c>
      <c r="D139" s="31" t="s">
        <v>197</v>
      </c>
      <c r="E139" s="32" t="s">
        <v>20</v>
      </c>
      <c r="F139" s="38" t="s">
        <v>145</v>
      </c>
      <c r="G139" s="35">
        <v>44484</v>
      </c>
      <c r="H139" s="35">
        <v>44666</v>
      </c>
      <c r="I139" s="37">
        <v>60000</v>
      </c>
      <c r="J139" s="34">
        <f t="shared" si="12"/>
        <v>1722</v>
      </c>
      <c r="K139" s="37">
        <f t="shared" si="13"/>
        <v>1824</v>
      </c>
      <c r="L139" s="34">
        <v>3486.68</v>
      </c>
      <c r="M139" s="34">
        <f t="shared" si="7"/>
        <v>7032.68</v>
      </c>
      <c r="N139" s="34">
        <f t="shared" si="8"/>
        <v>52967.32</v>
      </c>
    </row>
    <row r="140" spans="1:14" s="26" customFormat="1" ht="50.1" customHeight="1" x14ac:dyDescent="0.25">
      <c r="A140" s="45">
        <v>128</v>
      </c>
      <c r="B140" s="30" t="s">
        <v>213</v>
      </c>
      <c r="C140" s="31" t="s">
        <v>192</v>
      </c>
      <c r="D140" s="31" t="s">
        <v>197</v>
      </c>
      <c r="E140" s="32" t="s">
        <v>20</v>
      </c>
      <c r="F140" s="38" t="s">
        <v>144</v>
      </c>
      <c r="G140" s="39">
        <v>44501</v>
      </c>
      <c r="H140" s="39">
        <v>44682</v>
      </c>
      <c r="I140" s="37">
        <v>60000</v>
      </c>
      <c r="J140" s="34">
        <f t="shared" si="12"/>
        <v>1722</v>
      </c>
      <c r="K140" s="37">
        <f t="shared" si="13"/>
        <v>1824</v>
      </c>
      <c r="L140" s="34">
        <v>3486.68</v>
      </c>
      <c r="M140" s="34">
        <f t="shared" si="7"/>
        <v>7032.68</v>
      </c>
      <c r="N140" s="34">
        <f t="shared" si="8"/>
        <v>52967.32</v>
      </c>
    </row>
    <row r="141" spans="1:14" s="26" customFormat="1" ht="50.1" customHeight="1" x14ac:dyDescent="0.25">
      <c r="A141" s="45">
        <v>129</v>
      </c>
      <c r="B141" s="30" t="s">
        <v>97</v>
      </c>
      <c r="C141" s="31" t="s">
        <v>192</v>
      </c>
      <c r="D141" s="31" t="s">
        <v>197</v>
      </c>
      <c r="E141" s="32" t="s">
        <v>20</v>
      </c>
      <c r="F141" s="38" t="s">
        <v>144</v>
      </c>
      <c r="G141" s="39">
        <v>44409</v>
      </c>
      <c r="H141" s="39">
        <v>44593</v>
      </c>
      <c r="I141" s="37">
        <v>60000</v>
      </c>
      <c r="J141" s="34">
        <f t="shared" si="12"/>
        <v>1722</v>
      </c>
      <c r="K141" s="37">
        <f t="shared" si="13"/>
        <v>1824</v>
      </c>
      <c r="L141" s="34">
        <v>3486.68</v>
      </c>
      <c r="M141" s="34">
        <f t="shared" si="7"/>
        <v>7032.68</v>
      </c>
      <c r="N141" s="34">
        <f t="shared" si="8"/>
        <v>52967.32</v>
      </c>
    </row>
    <row r="142" spans="1:14" s="26" customFormat="1" ht="50.1" customHeight="1" x14ac:dyDescent="0.25">
      <c r="A142" s="45">
        <v>130</v>
      </c>
      <c r="B142" s="30" t="s">
        <v>98</v>
      </c>
      <c r="C142" s="31" t="s">
        <v>192</v>
      </c>
      <c r="D142" s="31" t="s">
        <v>197</v>
      </c>
      <c r="E142" s="32" t="s">
        <v>20</v>
      </c>
      <c r="F142" s="38" t="s">
        <v>145</v>
      </c>
      <c r="G142" s="39">
        <v>44409</v>
      </c>
      <c r="H142" s="39">
        <v>44593</v>
      </c>
      <c r="I142" s="37">
        <v>60000</v>
      </c>
      <c r="J142" s="34">
        <f t="shared" si="12"/>
        <v>1722</v>
      </c>
      <c r="K142" s="37">
        <f t="shared" si="13"/>
        <v>1824</v>
      </c>
      <c r="L142" s="34">
        <v>3486.68</v>
      </c>
      <c r="M142" s="34">
        <f t="shared" ref="M142:M154" si="14">SUM(J142:L142)</f>
        <v>7032.68</v>
      </c>
      <c r="N142" s="34">
        <f t="shared" ref="N142:N154" si="15">I142-M142</f>
        <v>52967.32</v>
      </c>
    </row>
    <row r="143" spans="1:14" s="26" customFormat="1" ht="50.1" customHeight="1" x14ac:dyDescent="0.25">
      <c r="A143" s="45">
        <v>131</v>
      </c>
      <c r="B143" s="30" t="s">
        <v>158</v>
      </c>
      <c r="C143" s="31" t="s">
        <v>192</v>
      </c>
      <c r="D143" s="30" t="s">
        <v>197</v>
      </c>
      <c r="E143" s="32" t="s">
        <v>20</v>
      </c>
      <c r="F143" s="38" t="s">
        <v>144</v>
      </c>
      <c r="G143" s="39">
        <v>44454</v>
      </c>
      <c r="H143" s="39">
        <v>44696</v>
      </c>
      <c r="I143" s="37">
        <v>60000</v>
      </c>
      <c r="J143" s="34">
        <f t="shared" si="12"/>
        <v>1722</v>
      </c>
      <c r="K143" s="37">
        <f t="shared" si="13"/>
        <v>1824</v>
      </c>
      <c r="L143" s="34">
        <v>3486.68</v>
      </c>
      <c r="M143" s="34">
        <f t="shared" si="14"/>
        <v>7032.68</v>
      </c>
      <c r="N143" s="34">
        <f t="shared" si="15"/>
        <v>52967.32</v>
      </c>
    </row>
    <row r="144" spans="1:14" s="26" customFormat="1" ht="50.1" customHeight="1" x14ac:dyDescent="0.25">
      <c r="A144" s="45">
        <v>132</v>
      </c>
      <c r="B144" s="30" t="s">
        <v>165</v>
      </c>
      <c r="C144" s="31" t="s">
        <v>192</v>
      </c>
      <c r="D144" s="30" t="s">
        <v>197</v>
      </c>
      <c r="E144" s="32" t="s">
        <v>20</v>
      </c>
      <c r="F144" s="38" t="s">
        <v>144</v>
      </c>
      <c r="G144" s="39">
        <v>44511</v>
      </c>
      <c r="H144" s="39">
        <v>44723</v>
      </c>
      <c r="I144" s="37">
        <v>60000</v>
      </c>
      <c r="J144" s="34">
        <f t="shared" si="12"/>
        <v>1722</v>
      </c>
      <c r="K144" s="37">
        <f t="shared" si="13"/>
        <v>1824</v>
      </c>
      <c r="L144" s="34">
        <v>3486.68</v>
      </c>
      <c r="M144" s="34">
        <f t="shared" si="14"/>
        <v>7032.68</v>
      </c>
      <c r="N144" s="34">
        <f t="shared" si="15"/>
        <v>52967.32</v>
      </c>
    </row>
    <row r="145" spans="1:14" s="26" customFormat="1" ht="50.1" customHeight="1" x14ac:dyDescent="0.25">
      <c r="A145" s="45">
        <v>133</v>
      </c>
      <c r="B145" s="30" t="s">
        <v>171</v>
      </c>
      <c r="C145" s="31" t="s">
        <v>192</v>
      </c>
      <c r="D145" s="30" t="s">
        <v>197</v>
      </c>
      <c r="E145" s="32" t="s">
        <v>20</v>
      </c>
      <c r="F145" s="38" t="s">
        <v>144</v>
      </c>
      <c r="G145" s="39">
        <v>44511</v>
      </c>
      <c r="H145" s="39">
        <v>44692</v>
      </c>
      <c r="I145" s="37">
        <v>40000</v>
      </c>
      <c r="J145" s="34">
        <f t="shared" si="12"/>
        <v>1148</v>
      </c>
      <c r="K145" s="37">
        <f t="shared" si="13"/>
        <v>1216</v>
      </c>
      <c r="L145" s="34">
        <v>442.65</v>
      </c>
      <c r="M145" s="34">
        <f t="shared" si="14"/>
        <v>2806.65</v>
      </c>
      <c r="N145" s="34">
        <f t="shared" si="15"/>
        <v>37193.35</v>
      </c>
    </row>
    <row r="146" spans="1:14" s="26" customFormat="1" ht="50.1" customHeight="1" x14ac:dyDescent="0.25">
      <c r="A146" s="45">
        <v>134</v>
      </c>
      <c r="B146" s="30" t="s">
        <v>101</v>
      </c>
      <c r="C146" s="31" t="s">
        <v>192</v>
      </c>
      <c r="D146" s="31" t="s">
        <v>221</v>
      </c>
      <c r="E146" s="32" t="s">
        <v>20</v>
      </c>
      <c r="F146" s="38" t="s">
        <v>145</v>
      </c>
      <c r="G146" s="39">
        <v>44409</v>
      </c>
      <c r="H146" s="39">
        <v>44593</v>
      </c>
      <c r="I146" s="37">
        <v>30000</v>
      </c>
      <c r="J146" s="34">
        <f t="shared" si="12"/>
        <v>861</v>
      </c>
      <c r="K146" s="37">
        <f t="shared" si="13"/>
        <v>912</v>
      </c>
      <c r="L146" s="34">
        <v>0</v>
      </c>
      <c r="M146" s="34">
        <f t="shared" si="14"/>
        <v>1773</v>
      </c>
      <c r="N146" s="34">
        <f t="shared" si="15"/>
        <v>28227</v>
      </c>
    </row>
    <row r="147" spans="1:14" s="26" customFormat="1" ht="50.1" customHeight="1" x14ac:dyDescent="0.25">
      <c r="A147" s="45">
        <v>135</v>
      </c>
      <c r="B147" s="30" t="s">
        <v>88</v>
      </c>
      <c r="C147" s="31" t="s">
        <v>218</v>
      </c>
      <c r="D147" s="31" t="s">
        <v>237</v>
      </c>
      <c r="E147" s="32" t="s">
        <v>20</v>
      </c>
      <c r="F147" s="38" t="s">
        <v>144</v>
      </c>
      <c r="G147" s="39">
        <v>44531</v>
      </c>
      <c r="H147" s="39">
        <v>44713</v>
      </c>
      <c r="I147" s="37">
        <v>175000</v>
      </c>
      <c r="J147" s="34">
        <f t="shared" si="12"/>
        <v>5022.5</v>
      </c>
      <c r="K147" s="37">
        <f>156000*3.04%</f>
        <v>4742.3999999999996</v>
      </c>
      <c r="L147" s="34">
        <v>29891.64</v>
      </c>
      <c r="M147" s="34">
        <f t="shared" si="14"/>
        <v>39656.54</v>
      </c>
      <c r="N147" s="34">
        <f t="shared" si="15"/>
        <v>135343.46</v>
      </c>
    </row>
    <row r="148" spans="1:14" s="26" customFormat="1" ht="50.1" customHeight="1" x14ac:dyDescent="0.25">
      <c r="A148" s="45">
        <v>136</v>
      </c>
      <c r="B148" s="30" t="s">
        <v>103</v>
      </c>
      <c r="C148" s="31" t="s">
        <v>218</v>
      </c>
      <c r="D148" s="31" t="s">
        <v>227</v>
      </c>
      <c r="E148" s="32" t="s">
        <v>20</v>
      </c>
      <c r="F148" s="38" t="s">
        <v>144</v>
      </c>
      <c r="G148" s="39">
        <v>44409</v>
      </c>
      <c r="H148" s="39">
        <v>44593</v>
      </c>
      <c r="I148" s="37">
        <v>95000</v>
      </c>
      <c r="J148" s="34">
        <f t="shared" si="12"/>
        <v>2726.5</v>
      </c>
      <c r="K148" s="37">
        <f>+I148*3.04%</f>
        <v>2888</v>
      </c>
      <c r="L148" s="34">
        <v>10929.24</v>
      </c>
      <c r="M148" s="34">
        <f t="shared" si="14"/>
        <v>16543.739999999998</v>
      </c>
      <c r="N148" s="34">
        <f t="shared" si="15"/>
        <v>78456.260000000009</v>
      </c>
    </row>
    <row r="149" spans="1:14" s="26" customFormat="1" ht="50.1" customHeight="1" x14ac:dyDescent="0.25">
      <c r="A149" s="45">
        <v>137</v>
      </c>
      <c r="B149" s="30" t="s">
        <v>102</v>
      </c>
      <c r="C149" s="31" t="s">
        <v>218</v>
      </c>
      <c r="D149" s="31" t="s">
        <v>222</v>
      </c>
      <c r="E149" s="32" t="s">
        <v>20</v>
      </c>
      <c r="F149" s="38" t="s">
        <v>144</v>
      </c>
      <c r="G149" s="39">
        <v>44409</v>
      </c>
      <c r="H149" s="39">
        <v>44593</v>
      </c>
      <c r="I149" s="37">
        <v>60000</v>
      </c>
      <c r="J149" s="34">
        <f t="shared" si="12"/>
        <v>1722</v>
      </c>
      <c r="K149" s="37">
        <f>+I149*3.04%</f>
        <v>1824</v>
      </c>
      <c r="L149" s="34">
        <v>3486.68</v>
      </c>
      <c r="M149" s="34">
        <f t="shared" si="14"/>
        <v>7032.68</v>
      </c>
      <c r="N149" s="34">
        <f t="shared" si="15"/>
        <v>52967.32</v>
      </c>
    </row>
    <row r="150" spans="1:14" s="26" customFormat="1" ht="50.1" customHeight="1" x14ac:dyDescent="0.25">
      <c r="A150" s="45">
        <v>138</v>
      </c>
      <c r="B150" s="30" t="s">
        <v>130</v>
      </c>
      <c r="C150" s="31" t="s">
        <v>218</v>
      </c>
      <c r="D150" s="31" t="s">
        <v>222</v>
      </c>
      <c r="E150" s="32" t="s">
        <v>20</v>
      </c>
      <c r="F150" s="38" t="s">
        <v>144</v>
      </c>
      <c r="G150" s="39">
        <v>44378</v>
      </c>
      <c r="H150" s="39">
        <v>44593</v>
      </c>
      <c r="I150" s="37">
        <v>60000</v>
      </c>
      <c r="J150" s="34">
        <f t="shared" si="12"/>
        <v>1722</v>
      </c>
      <c r="K150" s="37">
        <f>+I150*3.04%</f>
        <v>1824</v>
      </c>
      <c r="L150" s="34">
        <v>3486.68</v>
      </c>
      <c r="M150" s="34">
        <f t="shared" si="14"/>
        <v>7032.68</v>
      </c>
      <c r="N150" s="34">
        <f t="shared" si="15"/>
        <v>52967.32</v>
      </c>
    </row>
    <row r="151" spans="1:14" s="26" customFormat="1" ht="50.1" customHeight="1" x14ac:dyDescent="0.25">
      <c r="A151" s="45">
        <v>139</v>
      </c>
      <c r="B151" s="30" t="s">
        <v>80</v>
      </c>
      <c r="C151" s="31" t="s">
        <v>198</v>
      </c>
      <c r="D151" s="31" t="s">
        <v>233</v>
      </c>
      <c r="E151" s="32" t="s">
        <v>20</v>
      </c>
      <c r="F151" s="38" t="s">
        <v>144</v>
      </c>
      <c r="G151" s="35">
        <v>44479</v>
      </c>
      <c r="H151" s="35">
        <v>44661</v>
      </c>
      <c r="I151" s="37">
        <v>175000</v>
      </c>
      <c r="J151" s="34">
        <f t="shared" si="12"/>
        <v>5022.5</v>
      </c>
      <c r="K151" s="37">
        <f>156000*3.04%</f>
        <v>4742.3999999999996</v>
      </c>
      <c r="L151" s="34">
        <v>29891.64</v>
      </c>
      <c r="M151" s="34">
        <f t="shared" si="14"/>
        <v>39656.54</v>
      </c>
      <c r="N151" s="34">
        <f t="shared" si="15"/>
        <v>135343.46</v>
      </c>
    </row>
    <row r="152" spans="1:14" s="26" customFormat="1" ht="50.1" customHeight="1" x14ac:dyDescent="0.25">
      <c r="A152" s="45">
        <v>140</v>
      </c>
      <c r="B152" s="30" t="s">
        <v>245</v>
      </c>
      <c r="C152" s="31" t="s">
        <v>198</v>
      </c>
      <c r="D152" s="31" t="s">
        <v>199</v>
      </c>
      <c r="E152" s="32" t="s">
        <v>20</v>
      </c>
      <c r="F152" s="38" t="s">
        <v>144</v>
      </c>
      <c r="G152" s="35">
        <v>44470</v>
      </c>
      <c r="H152" s="35">
        <v>44652</v>
      </c>
      <c r="I152" s="36">
        <v>90000</v>
      </c>
      <c r="J152" s="34">
        <f t="shared" ref="J152:J154" si="16">+I152*2.87%</f>
        <v>2583</v>
      </c>
      <c r="K152" s="37">
        <f>+I152*3.04%</f>
        <v>2736</v>
      </c>
      <c r="L152" s="34">
        <v>9753.1200000000008</v>
      </c>
      <c r="M152" s="34">
        <f t="shared" si="14"/>
        <v>15072.12</v>
      </c>
      <c r="N152" s="34">
        <f t="shared" si="15"/>
        <v>74927.88</v>
      </c>
    </row>
    <row r="153" spans="1:14" s="26" customFormat="1" ht="50.1" customHeight="1" x14ac:dyDescent="0.25">
      <c r="A153" s="45">
        <v>141</v>
      </c>
      <c r="B153" s="30" t="s">
        <v>81</v>
      </c>
      <c r="C153" s="31" t="s">
        <v>198</v>
      </c>
      <c r="D153" s="31" t="s">
        <v>234</v>
      </c>
      <c r="E153" s="32" t="s">
        <v>20</v>
      </c>
      <c r="F153" s="38" t="s">
        <v>144</v>
      </c>
      <c r="G153" s="39">
        <v>44511</v>
      </c>
      <c r="H153" s="39">
        <v>44692</v>
      </c>
      <c r="I153" s="37">
        <v>60000</v>
      </c>
      <c r="J153" s="34">
        <f t="shared" si="16"/>
        <v>1722</v>
      </c>
      <c r="K153" s="37">
        <f>+I153*3.04%</f>
        <v>1824</v>
      </c>
      <c r="L153" s="34">
        <v>3486.68</v>
      </c>
      <c r="M153" s="34">
        <f t="shared" si="14"/>
        <v>7032.68</v>
      </c>
      <c r="N153" s="34">
        <f t="shared" si="15"/>
        <v>52967.32</v>
      </c>
    </row>
    <row r="154" spans="1:14" s="26" customFormat="1" ht="50.1" customHeight="1" x14ac:dyDescent="0.25">
      <c r="A154" s="45">
        <v>142</v>
      </c>
      <c r="B154" s="30" t="s">
        <v>82</v>
      </c>
      <c r="C154" s="31" t="s">
        <v>198</v>
      </c>
      <c r="D154" s="31" t="s">
        <v>235</v>
      </c>
      <c r="E154" s="32" t="s">
        <v>20</v>
      </c>
      <c r="F154" s="38" t="s">
        <v>145</v>
      </c>
      <c r="G154" s="39">
        <v>44511</v>
      </c>
      <c r="H154" s="39">
        <v>44692</v>
      </c>
      <c r="I154" s="37">
        <v>40000</v>
      </c>
      <c r="J154" s="34">
        <f t="shared" si="16"/>
        <v>1148</v>
      </c>
      <c r="K154" s="37">
        <f>+I154*3.04%</f>
        <v>1216</v>
      </c>
      <c r="L154" s="34">
        <v>442.65</v>
      </c>
      <c r="M154" s="34">
        <f t="shared" si="14"/>
        <v>2806.65</v>
      </c>
      <c r="N154" s="34">
        <f t="shared" si="15"/>
        <v>37193.35</v>
      </c>
    </row>
    <row r="155" spans="1:14" s="25" customFormat="1" ht="50.1" customHeight="1" x14ac:dyDescent="0.25">
      <c r="B155" s="51" t="s">
        <v>5</v>
      </c>
      <c r="C155" s="52"/>
      <c r="D155" s="52"/>
      <c r="E155" s="52"/>
      <c r="F155" s="52"/>
      <c r="G155" s="52"/>
      <c r="H155" s="53"/>
      <c r="I155" s="44">
        <f>SUM(I13:I154)</f>
        <v>10791250</v>
      </c>
      <c r="J155" s="44">
        <f>SUM(J13:J154)</f>
        <v>309708.875</v>
      </c>
      <c r="K155" s="44">
        <f>SUM(K13:K154)</f>
        <v>324710.00000000006</v>
      </c>
      <c r="L155" s="44">
        <v>1040979.63</v>
      </c>
      <c r="M155" s="44">
        <f>SUM(M13:M154)</f>
        <v>1675668.5049999999</v>
      </c>
      <c r="N155" s="44">
        <f>SUM(N13:N154)</f>
        <v>9115581.4949999955</v>
      </c>
    </row>
    <row r="156" spans="1:14" s="6" customFormat="1" ht="23.25" x14ac:dyDescent="0.25">
      <c r="B156" s="7"/>
      <c r="C156" s="7"/>
      <c r="D156" s="15"/>
      <c r="E156" s="9"/>
      <c r="G156" s="20"/>
      <c r="H156" s="20"/>
      <c r="I156" s="16"/>
      <c r="J156" s="8"/>
      <c r="K156" s="12"/>
      <c r="L156" s="12"/>
      <c r="M156" s="8"/>
      <c r="N156" s="8"/>
    </row>
    <row r="157" spans="1:14" s="6" customFormat="1" ht="15" x14ac:dyDescent="0.25">
      <c r="B157" s="6" t="s">
        <v>6</v>
      </c>
      <c r="G157" s="21"/>
      <c r="H157" s="21"/>
      <c r="I157" s="16"/>
      <c r="J157" s="16"/>
      <c r="K157" s="17"/>
      <c r="L157" s="17"/>
      <c r="M157" s="18"/>
      <c r="N157" s="50"/>
    </row>
    <row r="158" spans="1:14" s="6" customFormat="1" ht="15" x14ac:dyDescent="0.25">
      <c r="B158" s="6" t="s">
        <v>8</v>
      </c>
      <c r="G158" s="21"/>
      <c r="H158" s="21"/>
      <c r="I158" s="16"/>
      <c r="K158" s="13"/>
      <c r="L158" s="13"/>
    </row>
    <row r="159" spans="1:14" s="6" customFormat="1" ht="15" x14ac:dyDescent="0.25">
      <c r="B159" s="24" t="s">
        <v>9</v>
      </c>
      <c r="C159" s="24"/>
      <c r="D159" s="24"/>
      <c r="E159" s="24"/>
      <c r="G159" s="24"/>
      <c r="H159" s="21"/>
      <c r="K159" s="13"/>
      <c r="L159" s="13"/>
    </row>
    <row r="160" spans="1:14" s="6" customFormat="1" ht="15" x14ac:dyDescent="0.25">
      <c r="B160" s="6" t="s">
        <v>10</v>
      </c>
      <c r="G160" s="21"/>
      <c r="H160" s="21"/>
      <c r="I160" s="16"/>
      <c r="K160" s="13"/>
      <c r="L160" s="13"/>
    </row>
    <row r="161" spans="2:12" s="6" customFormat="1" ht="15" x14ac:dyDescent="0.25">
      <c r="B161" s="6" t="s">
        <v>77</v>
      </c>
      <c r="G161" s="21"/>
      <c r="H161" s="21"/>
      <c r="K161" s="13"/>
      <c r="L161" s="13"/>
    </row>
    <row r="162" spans="2:12" customFormat="1" ht="15" x14ac:dyDescent="0.25">
      <c r="G162" s="19"/>
      <c r="H162" s="19"/>
      <c r="K162" s="11"/>
      <c r="L162" s="11"/>
    </row>
    <row r="163" spans="2:12" ht="16.5" x14ac:dyDescent="0.2">
      <c r="B163" s="5"/>
      <c r="C163" s="5"/>
      <c r="D163" s="3"/>
      <c r="E163" s="3"/>
      <c r="G163" s="5"/>
      <c r="H163" s="5"/>
      <c r="I163" s="3"/>
      <c r="J163" s="4"/>
    </row>
    <row r="164" spans="2:12" ht="16.5" x14ac:dyDescent="0.2">
      <c r="B164" s="5"/>
      <c r="C164" s="5"/>
      <c r="D164" s="3"/>
      <c r="E164" s="3"/>
      <c r="G164" s="5"/>
      <c r="H164" s="5"/>
      <c r="I164" s="3"/>
      <c r="J164" s="4"/>
    </row>
    <row r="165" spans="2:12" ht="16.5" x14ac:dyDescent="0.2">
      <c r="B165" s="5"/>
      <c r="C165" s="5"/>
      <c r="D165" s="3"/>
      <c r="E165" s="3"/>
      <c r="G165" s="5"/>
      <c r="H165" s="5"/>
      <c r="I165" s="3"/>
      <c r="J165" s="4"/>
    </row>
    <row r="166" spans="2:12" ht="16.5" x14ac:dyDescent="0.2">
      <c r="B166" s="5"/>
      <c r="C166" s="5"/>
      <c r="D166" s="3"/>
      <c r="E166" s="3"/>
      <c r="G166" s="5"/>
      <c r="H166" s="5"/>
      <c r="I166" s="3"/>
      <c r="J166" s="4"/>
    </row>
    <row r="167" spans="2:12" ht="16.5" x14ac:dyDescent="0.2">
      <c r="B167" s="5"/>
      <c r="C167" s="5"/>
      <c r="D167" s="3"/>
      <c r="E167" s="3"/>
      <c r="G167" s="5"/>
      <c r="H167" s="5"/>
      <c r="I167" s="3"/>
      <c r="J167" s="4"/>
    </row>
    <row r="168" spans="2:12" ht="16.5" x14ac:dyDescent="0.2">
      <c r="B168" s="5"/>
      <c r="C168" s="5"/>
      <c r="D168" s="3"/>
      <c r="E168" s="3"/>
      <c r="G168" s="5"/>
      <c r="H168" s="5"/>
      <c r="I168" s="3"/>
      <c r="J168" s="4"/>
    </row>
    <row r="169" spans="2:12" ht="16.5" x14ac:dyDescent="0.2">
      <c r="B169" s="5"/>
      <c r="C169" s="5"/>
      <c r="D169" s="3"/>
      <c r="E169" s="3"/>
      <c r="G169" s="5"/>
      <c r="H169" s="5"/>
      <c r="I169" s="3"/>
      <c r="J169" s="4"/>
    </row>
    <row r="170" spans="2:12" ht="16.5" x14ac:dyDescent="0.2">
      <c r="B170" s="5"/>
      <c r="C170" s="5"/>
      <c r="D170" s="3"/>
      <c r="E170" s="3"/>
      <c r="G170" s="5"/>
      <c r="H170" s="5"/>
      <c r="I170" s="3"/>
      <c r="J170" s="4"/>
    </row>
    <row r="171" spans="2:12" customFormat="1" ht="15" x14ac:dyDescent="0.25">
      <c r="G171" s="19"/>
      <c r="H171" s="19"/>
      <c r="K171" s="11"/>
      <c r="L171" s="11"/>
    </row>
    <row r="172" spans="2:12" customFormat="1" ht="18.75" x14ac:dyDescent="0.3">
      <c r="D172" s="10"/>
      <c r="E172" s="23" t="s">
        <v>12</v>
      </c>
      <c r="G172" s="23"/>
      <c r="H172" s="23"/>
      <c r="I172" s="23"/>
      <c r="K172" s="11"/>
      <c r="L172" s="11"/>
    </row>
    <row r="173" spans="2:12" customFormat="1" ht="18.75" x14ac:dyDescent="0.3">
      <c r="D173" s="1"/>
      <c r="E173" s="23" t="s">
        <v>249</v>
      </c>
      <c r="G173" s="23"/>
      <c r="H173" s="23"/>
      <c r="I173" s="23"/>
      <c r="K173" s="11"/>
      <c r="L173" s="11"/>
    </row>
    <row r="174" spans="2:12" customFormat="1" ht="15" x14ac:dyDescent="0.25">
      <c r="G174" s="19"/>
      <c r="H174" s="19"/>
      <c r="K174" s="11"/>
      <c r="L174" s="11"/>
    </row>
    <row r="175" spans="2:12" customFormat="1" ht="15" x14ac:dyDescent="0.25">
      <c r="G175" s="19"/>
      <c r="H175" s="19"/>
      <c r="K175" s="11"/>
      <c r="L175" s="11"/>
    </row>
    <row r="176" spans="2:12" customFormat="1" ht="15" x14ac:dyDescent="0.25">
      <c r="G176" s="19"/>
      <c r="H176" s="19"/>
      <c r="K176" s="11"/>
      <c r="L176" s="11"/>
    </row>
    <row r="177" spans="2:12" customFormat="1" ht="15" x14ac:dyDescent="0.25">
      <c r="G177" s="19"/>
      <c r="H177" s="19"/>
      <c r="K177" s="11"/>
      <c r="L177" s="11"/>
    </row>
    <row r="178" spans="2:12" customFormat="1" ht="15" x14ac:dyDescent="0.25">
      <c r="G178" s="19"/>
      <c r="H178" s="19"/>
      <c r="K178" s="11"/>
      <c r="L178" s="11"/>
    </row>
    <row r="179" spans="2:12" customFormat="1" ht="15" x14ac:dyDescent="0.25">
      <c r="G179" s="19"/>
      <c r="H179" s="19"/>
      <c r="K179" s="11"/>
      <c r="L179" s="11"/>
    </row>
    <row r="180" spans="2:12" customFormat="1" ht="15" x14ac:dyDescent="0.25">
      <c r="G180" s="19"/>
      <c r="H180" s="19"/>
      <c r="K180" s="11"/>
      <c r="L180" s="11"/>
    </row>
    <row r="181" spans="2:12" customFormat="1" ht="15" x14ac:dyDescent="0.25">
      <c r="G181" s="19"/>
      <c r="H181" s="19"/>
      <c r="K181" s="11"/>
      <c r="L181" s="11"/>
    </row>
    <row r="182" spans="2:12" customFormat="1" ht="15" x14ac:dyDescent="0.25">
      <c r="B182" s="2"/>
      <c r="D182" t="s">
        <v>7</v>
      </c>
      <c r="G182" s="19"/>
      <c r="H182" s="19"/>
      <c r="K182" s="11"/>
      <c r="L182" s="11"/>
    </row>
    <row r="183" spans="2:12" customFormat="1" ht="15" x14ac:dyDescent="0.25">
      <c r="B183" s="2"/>
      <c r="G183" s="19"/>
      <c r="H183" s="19"/>
      <c r="K183" s="11"/>
      <c r="L183" s="11"/>
    </row>
    <row r="184" spans="2:12" customFormat="1" ht="15" x14ac:dyDescent="0.25">
      <c r="B184" s="2"/>
      <c r="G184" s="19"/>
      <c r="H184" s="19"/>
      <c r="K184" s="11"/>
      <c r="L184" s="11"/>
    </row>
  </sheetData>
  <mergeCells count="1">
    <mergeCell ref="B155:H155"/>
  </mergeCells>
  <phoneticPr fontId="24" type="noConversion"/>
  <pageMargins left="0.7" right="0.7" top="0.75" bottom="0.75" header="0.3" footer="0.3"/>
  <pageSetup paperSize="5" scale="45" orientation="landscape" r:id="rId1"/>
  <rowBreaks count="1" manualBreakCount="1">
    <brk id="13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TECNICO CONTRATADO</vt:lpstr>
      <vt:lpstr>'TECNICO CONTRATADO'!Print_Titles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Gloris Pérez</cp:lastModifiedBy>
  <cp:lastPrinted>2021-12-17T16:29:18Z</cp:lastPrinted>
  <dcterms:created xsi:type="dcterms:W3CDTF">2015-04-22T16:42:59Z</dcterms:created>
  <dcterms:modified xsi:type="dcterms:W3CDTF">2021-12-17T16:30:42Z</dcterms:modified>
</cp:coreProperties>
</file>