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Carpeta de Trabajo OAI\OAI 2020-2024\Documentos para subir al subportal\2021\Julio 2021\Nomina para el portal\"/>
    </mc:Choice>
  </mc:AlternateContent>
  <xr:revisionPtr revIDLastSave="0" documentId="13_ncr:1_{B1556B1B-915B-482E-BED4-49E82F8605B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ECNICO CONTRATADO" sheetId="3" r:id="rId1"/>
  </sheets>
  <definedNames>
    <definedName name="_xlnm.Print_Titles" localSheetId="0">'TECNICO CONTRATADO'!$1:$11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J26" i="3"/>
  <c r="G177" i="3"/>
  <c r="K171" i="3"/>
  <c r="L171" i="3" s="1"/>
  <c r="K26" i="3" l="1"/>
  <c r="L26" i="3" s="1"/>
  <c r="J168" i="3"/>
  <c r="I168" i="3"/>
  <c r="K168" i="3" s="1"/>
  <c r="L168" i="3" s="1"/>
  <c r="J167" i="3"/>
  <c r="I167" i="3"/>
  <c r="K167" i="3" s="1"/>
  <c r="L167" i="3" s="1"/>
  <c r="J164" i="3"/>
  <c r="I164" i="3"/>
  <c r="K164" i="3" s="1"/>
  <c r="L164" i="3" s="1"/>
  <c r="J175" i="3"/>
  <c r="I175" i="3"/>
  <c r="K175" i="3" s="1"/>
  <c r="L175" i="3" s="1"/>
  <c r="J174" i="3"/>
  <c r="I174" i="3"/>
  <c r="J172" i="3"/>
  <c r="I172" i="3"/>
  <c r="K172" i="3" s="1"/>
  <c r="L172" i="3" s="1"/>
  <c r="J166" i="3"/>
  <c r="I166" i="3"/>
  <c r="K166" i="3" s="1"/>
  <c r="L166" i="3" s="1"/>
  <c r="J173" i="3"/>
  <c r="I173" i="3"/>
  <c r="J176" i="3"/>
  <c r="I176" i="3"/>
  <c r="K176" i="3" s="1"/>
  <c r="L176" i="3" s="1"/>
  <c r="J170" i="3"/>
  <c r="I170" i="3"/>
  <c r="K170" i="3" s="1"/>
  <c r="L170" i="3" s="1"/>
  <c r="J169" i="3"/>
  <c r="I169" i="3"/>
  <c r="J165" i="3"/>
  <c r="I165" i="3"/>
  <c r="K165" i="3" s="1"/>
  <c r="L165" i="3" s="1"/>
  <c r="J163" i="3"/>
  <c r="I163" i="3"/>
  <c r="K163" i="3" l="1"/>
  <c r="L163" i="3" s="1"/>
  <c r="K169" i="3"/>
  <c r="L169" i="3" s="1"/>
  <c r="K173" i="3"/>
  <c r="L173" i="3" s="1"/>
  <c r="K174" i="3"/>
  <c r="L174" i="3" s="1"/>
  <c r="J162" i="3"/>
  <c r="I162" i="3"/>
  <c r="H177" i="3"/>
  <c r="J161" i="3"/>
  <c r="I161" i="3"/>
  <c r="K162" i="3" l="1"/>
  <c r="L162" i="3" s="1"/>
  <c r="K161" i="3"/>
  <c r="L161" i="3" s="1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17" i="3"/>
  <c r="J110" i="3"/>
  <c r="J111" i="3"/>
  <c r="J112" i="3"/>
  <c r="J113" i="3"/>
  <c r="J114" i="3"/>
  <c r="J115" i="3"/>
  <c r="J109" i="3"/>
  <c r="I110" i="3"/>
  <c r="I111" i="3"/>
  <c r="I112" i="3"/>
  <c r="I113" i="3"/>
  <c r="I114" i="3"/>
  <c r="I115" i="3"/>
  <c r="I116" i="3"/>
  <c r="K116" i="3" s="1"/>
  <c r="L116" i="3" s="1"/>
  <c r="I109" i="3"/>
  <c r="I87" i="3"/>
  <c r="I108" i="3"/>
  <c r="J108" i="3"/>
  <c r="I107" i="3"/>
  <c r="J107" i="3"/>
  <c r="I106" i="3"/>
  <c r="J106" i="3"/>
  <c r="I105" i="3"/>
  <c r="K105" i="3" s="1"/>
  <c r="L105" i="3" s="1"/>
  <c r="J104" i="3"/>
  <c r="I104" i="3"/>
  <c r="K158" i="3" l="1"/>
  <c r="L158" i="3" s="1"/>
  <c r="K152" i="3"/>
  <c r="L152" i="3" s="1"/>
  <c r="K146" i="3"/>
  <c r="L146" i="3" s="1"/>
  <c r="K140" i="3"/>
  <c r="L140" i="3" s="1"/>
  <c r="K134" i="3"/>
  <c r="L134" i="3" s="1"/>
  <c r="K128" i="3"/>
  <c r="L128" i="3" s="1"/>
  <c r="K122" i="3"/>
  <c r="L122" i="3" s="1"/>
  <c r="K159" i="3"/>
  <c r="L159" i="3" s="1"/>
  <c r="K153" i="3"/>
  <c r="L153" i="3" s="1"/>
  <c r="K147" i="3"/>
  <c r="L147" i="3" s="1"/>
  <c r="K141" i="3"/>
  <c r="L141" i="3" s="1"/>
  <c r="K135" i="3"/>
  <c r="L135" i="3" s="1"/>
  <c r="K129" i="3"/>
  <c r="L129" i="3" s="1"/>
  <c r="K123" i="3"/>
  <c r="L123" i="3" s="1"/>
  <c r="K117" i="3"/>
  <c r="L117" i="3" s="1"/>
  <c r="K160" i="3"/>
  <c r="L160" i="3" s="1"/>
  <c r="K154" i="3"/>
  <c r="L154" i="3" s="1"/>
  <c r="K148" i="3"/>
  <c r="L148" i="3" s="1"/>
  <c r="K142" i="3"/>
  <c r="L142" i="3" s="1"/>
  <c r="K136" i="3"/>
  <c r="L136" i="3" s="1"/>
  <c r="K130" i="3"/>
  <c r="L130" i="3" s="1"/>
  <c r="K124" i="3"/>
  <c r="L124" i="3" s="1"/>
  <c r="K118" i="3"/>
  <c r="L118" i="3" s="1"/>
  <c r="K157" i="3"/>
  <c r="L157" i="3" s="1"/>
  <c r="K151" i="3"/>
  <c r="L151" i="3" s="1"/>
  <c r="K145" i="3"/>
  <c r="L145" i="3" s="1"/>
  <c r="K139" i="3"/>
  <c r="L139" i="3" s="1"/>
  <c r="K133" i="3"/>
  <c r="L133" i="3" s="1"/>
  <c r="K127" i="3"/>
  <c r="L127" i="3" s="1"/>
  <c r="K121" i="3"/>
  <c r="L121" i="3" s="1"/>
  <c r="K156" i="3"/>
  <c r="L156" i="3" s="1"/>
  <c r="K150" i="3"/>
  <c r="L150" i="3" s="1"/>
  <c r="K144" i="3"/>
  <c r="L144" i="3" s="1"/>
  <c r="K138" i="3"/>
  <c r="L138" i="3" s="1"/>
  <c r="K132" i="3"/>
  <c r="L132" i="3" s="1"/>
  <c r="K126" i="3"/>
  <c r="L126" i="3" s="1"/>
  <c r="K120" i="3"/>
  <c r="L120" i="3" s="1"/>
  <c r="K155" i="3"/>
  <c r="L155" i="3" s="1"/>
  <c r="K149" i="3"/>
  <c r="L149" i="3" s="1"/>
  <c r="K143" i="3"/>
  <c r="L143" i="3" s="1"/>
  <c r="K137" i="3"/>
  <c r="L137" i="3" s="1"/>
  <c r="K131" i="3"/>
  <c r="L131" i="3" s="1"/>
  <c r="K125" i="3"/>
  <c r="L125" i="3" s="1"/>
  <c r="K119" i="3"/>
  <c r="L119" i="3" s="1"/>
  <c r="K113" i="3"/>
  <c r="L113" i="3" s="1"/>
  <c r="K115" i="3"/>
  <c r="L115" i="3" s="1"/>
  <c r="K110" i="3"/>
  <c r="L110" i="3" s="1"/>
  <c r="K112" i="3"/>
  <c r="L112" i="3" s="1"/>
  <c r="K111" i="3"/>
  <c r="L111" i="3" s="1"/>
  <c r="K114" i="3"/>
  <c r="L114" i="3" s="1"/>
  <c r="K109" i="3"/>
  <c r="L109" i="3" s="1"/>
  <c r="K104" i="3"/>
  <c r="L104" i="3" s="1"/>
  <c r="K106" i="3"/>
  <c r="L106" i="3" s="1"/>
  <c r="K107" i="3"/>
  <c r="L107" i="3" s="1"/>
  <c r="K108" i="3"/>
  <c r="L108" i="3" s="1"/>
  <c r="I103" i="3"/>
  <c r="J103" i="3"/>
  <c r="J102" i="3"/>
  <c r="I102" i="3"/>
  <c r="K27" i="3"/>
  <c r="L27" i="3" s="1"/>
  <c r="K28" i="3"/>
  <c r="L28" i="3" s="1"/>
  <c r="K29" i="3"/>
  <c r="L29" i="3" s="1"/>
  <c r="I13" i="3"/>
  <c r="K13" i="3" s="1"/>
  <c r="L13" i="3" s="1"/>
  <c r="I14" i="3"/>
  <c r="K14" i="3" s="1"/>
  <c r="L14" i="3" s="1"/>
  <c r="I15" i="3"/>
  <c r="K15" i="3" s="1"/>
  <c r="L15" i="3" s="1"/>
  <c r="I16" i="3"/>
  <c r="K16" i="3" s="1"/>
  <c r="L16" i="3" s="1"/>
  <c r="I17" i="3"/>
  <c r="K17" i="3" s="1"/>
  <c r="L17" i="3" s="1"/>
  <c r="I18" i="3"/>
  <c r="K18" i="3" s="1"/>
  <c r="L18" i="3" s="1"/>
  <c r="I19" i="3"/>
  <c r="K19" i="3" s="1"/>
  <c r="L19" i="3" s="1"/>
  <c r="I20" i="3"/>
  <c r="K20" i="3" s="1"/>
  <c r="L20" i="3" s="1"/>
  <c r="I21" i="3"/>
  <c r="K21" i="3" s="1"/>
  <c r="L21" i="3" s="1"/>
  <c r="I22" i="3"/>
  <c r="K22" i="3" s="1"/>
  <c r="L22" i="3" s="1"/>
  <c r="I23" i="3"/>
  <c r="K23" i="3" s="1"/>
  <c r="L23" i="3" s="1"/>
  <c r="I24" i="3"/>
  <c r="K24" i="3" s="1"/>
  <c r="L24" i="3" s="1"/>
  <c r="I25" i="3"/>
  <c r="K25" i="3" s="1"/>
  <c r="L25" i="3" s="1"/>
  <c r="I30" i="3"/>
  <c r="K30" i="3" s="1"/>
  <c r="L30" i="3" s="1"/>
  <c r="I31" i="3"/>
  <c r="K31" i="3" s="1"/>
  <c r="L31" i="3" s="1"/>
  <c r="I32" i="3"/>
  <c r="K32" i="3" s="1"/>
  <c r="L32" i="3" s="1"/>
  <c r="I33" i="3"/>
  <c r="K33" i="3" s="1"/>
  <c r="L33" i="3" s="1"/>
  <c r="I34" i="3"/>
  <c r="K34" i="3" s="1"/>
  <c r="L34" i="3" s="1"/>
  <c r="I35" i="3"/>
  <c r="K35" i="3" s="1"/>
  <c r="L35" i="3" s="1"/>
  <c r="I36" i="3"/>
  <c r="K36" i="3" s="1"/>
  <c r="L36" i="3" s="1"/>
  <c r="I37" i="3"/>
  <c r="K37" i="3" s="1"/>
  <c r="L37" i="3" s="1"/>
  <c r="I38" i="3"/>
  <c r="K38" i="3" s="1"/>
  <c r="L38" i="3" s="1"/>
  <c r="I39" i="3"/>
  <c r="K39" i="3" s="1"/>
  <c r="L39" i="3" s="1"/>
  <c r="I40" i="3"/>
  <c r="K40" i="3" s="1"/>
  <c r="L40" i="3" s="1"/>
  <c r="I41" i="3"/>
  <c r="K41" i="3" s="1"/>
  <c r="L41" i="3" s="1"/>
  <c r="I42" i="3"/>
  <c r="K42" i="3" s="1"/>
  <c r="L42" i="3" s="1"/>
  <c r="I43" i="3"/>
  <c r="K43" i="3" s="1"/>
  <c r="L43" i="3" s="1"/>
  <c r="I44" i="3"/>
  <c r="K44" i="3" s="1"/>
  <c r="L44" i="3" s="1"/>
  <c r="I45" i="3"/>
  <c r="K45" i="3" s="1"/>
  <c r="L45" i="3" s="1"/>
  <c r="I46" i="3"/>
  <c r="K46" i="3" s="1"/>
  <c r="L46" i="3" s="1"/>
  <c r="I47" i="3"/>
  <c r="K47" i="3" s="1"/>
  <c r="L47" i="3" s="1"/>
  <c r="I48" i="3"/>
  <c r="K48" i="3" s="1"/>
  <c r="L48" i="3" s="1"/>
  <c r="I49" i="3"/>
  <c r="K49" i="3" s="1"/>
  <c r="L49" i="3" s="1"/>
  <c r="I50" i="3"/>
  <c r="K50" i="3" s="1"/>
  <c r="L50" i="3" s="1"/>
  <c r="I51" i="3"/>
  <c r="K51" i="3" s="1"/>
  <c r="L51" i="3" s="1"/>
  <c r="I52" i="3"/>
  <c r="K52" i="3" s="1"/>
  <c r="L52" i="3" s="1"/>
  <c r="I53" i="3"/>
  <c r="K53" i="3" s="1"/>
  <c r="L53" i="3" s="1"/>
  <c r="I54" i="3"/>
  <c r="K54" i="3" s="1"/>
  <c r="L54" i="3" s="1"/>
  <c r="I55" i="3"/>
  <c r="K55" i="3" s="1"/>
  <c r="L55" i="3" s="1"/>
  <c r="I56" i="3"/>
  <c r="K56" i="3" s="1"/>
  <c r="L56" i="3" s="1"/>
  <c r="I57" i="3"/>
  <c r="K57" i="3" s="1"/>
  <c r="L57" i="3" s="1"/>
  <c r="I58" i="3"/>
  <c r="K58" i="3" s="1"/>
  <c r="L58" i="3" s="1"/>
  <c r="I59" i="3"/>
  <c r="K59" i="3" s="1"/>
  <c r="L59" i="3" s="1"/>
  <c r="I60" i="3"/>
  <c r="K60" i="3" s="1"/>
  <c r="L60" i="3" s="1"/>
  <c r="I61" i="3"/>
  <c r="K61" i="3" s="1"/>
  <c r="L61" i="3" s="1"/>
  <c r="I62" i="3"/>
  <c r="K62" i="3" s="1"/>
  <c r="L62" i="3" s="1"/>
  <c r="I63" i="3"/>
  <c r="K63" i="3" s="1"/>
  <c r="L63" i="3" s="1"/>
  <c r="I64" i="3"/>
  <c r="K64" i="3" s="1"/>
  <c r="I65" i="3"/>
  <c r="K65" i="3" s="1"/>
  <c r="L65" i="3" s="1"/>
  <c r="I66" i="3"/>
  <c r="K66" i="3" s="1"/>
  <c r="L66" i="3" s="1"/>
  <c r="I67" i="3"/>
  <c r="K67" i="3" s="1"/>
  <c r="L67" i="3" s="1"/>
  <c r="I68" i="3"/>
  <c r="K68" i="3" s="1"/>
  <c r="L68" i="3" s="1"/>
  <c r="I69" i="3"/>
  <c r="K69" i="3" s="1"/>
  <c r="L69" i="3" s="1"/>
  <c r="I70" i="3"/>
  <c r="K70" i="3" s="1"/>
  <c r="L70" i="3" s="1"/>
  <c r="I71" i="3"/>
  <c r="K71" i="3" s="1"/>
  <c r="L71" i="3" s="1"/>
  <c r="I72" i="3"/>
  <c r="K72" i="3" s="1"/>
  <c r="L72" i="3" s="1"/>
  <c r="I73" i="3"/>
  <c r="K73" i="3" s="1"/>
  <c r="L73" i="3" s="1"/>
  <c r="I74" i="3"/>
  <c r="K74" i="3" s="1"/>
  <c r="L74" i="3" s="1"/>
  <c r="I75" i="3"/>
  <c r="K75" i="3" s="1"/>
  <c r="L75" i="3" s="1"/>
  <c r="I76" i="3"/>
  <c r="K76" i="3" s="1"/>
  <c r="L76" i="3" s="1"/>
  <c r="I77" i="3"/>
  <c r="K77" i="3" s="1"/>
  <c r="L77" i="3" s="1"/>
  <c r="I78" i="3"/>
  <c r="K78" i="3" s="1"/>
  <c r="L78" i="3" s="1"/>
  <c r="I79" i="3"/>
  <c r="K79" i="3" s="1"/>
  <c r="L79" i="3" s="1"/>
  <c r="I80" i="3"/>
  <c r="K80" i="3" s="1"/>
  <c r="L80" i="3" s="1"/>
  <c r="I81" i="3"/>
  <c r="K81" i="3" s="1"/>
  <c r="L81" i="3" s="1"/>
  <c r="I82" i="3"/>
  <c r="K82" i="3" s="1"/>
  <c r="L82" i="3" s="1"/>
  <c r="I83" i="3"/>
  <c r="K83" i="3" s="1"/>
  <c r="L83" i="3" s="1"/>
  <c r="I84" i="3"/>
  <c r="K84" i="3" s="1"/>
  <c r="L84" i="3" s="1"/>
  <c r="I85" i="3"/>
  <c r="K85" i="3" s="1"/>
  <c r="L85" i="3" s="1"/>
  <c r="I86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2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87" i="3"/>
  <c r="J177" i="3" l="1"/>
  <c r="I177" i="3"/>
  <c r="K86" i="3"/>
  <c r="K12" i="3"/>
  <c r="K102" i="3"/>
  <c r="L102" i="3" s="1"/>
  <c r="L64" i="3"/>
  <c r="K97" i="3"/>
  <c r="L97" i="3" s="1"/>
  <c r="K93" i="3"/>
  <c r="L93" i="3" s="1"/>
  <c r="K89" i="3"/>
  <c r="L89" i="3" s="1"/>
  <c r="K103" i="3"/>
  <c r="L103" i="3" s="1"/>
  <c r="K100" i="3"/>
  <c r="L100" i="3" s="1"/>
  <c r="K95" i="3"/>
  <c r="L95" i="3" s="1"/>
  <c r="K91" i="3"/>
  <c r="L91" i="3" s="1"/>
  <c r="K87" i="3"/>
  <c r="L87" i="3" s="1"/>
  <c r="K101" i="3"/>
  <c r="L101" i="3" s="1"/>
  <c r="K99" i="3"/>
  <c r="L99" i="3" s="1"/>
  <c r="K98" i="3"/>
  <c r="L98" i="3" s="1"/>
  <c r="K96" i="3"/>
  <c r="L96" i="3" s="1"/>
  <c r="K94" i="3"/>
  <c r="L94" i="3" s="1"/>
  <c r="K92" i="3"/>
  <c r="L92" i="3" s="1"/>
  <c r="K90" i="3"/>
  <c r="L90" i="3" s="1"/>
  <c r="K88" i="3"/>
  <c r="L88" i="3" s="1"/>
  <c r="K177" i="3" l="1"/>
  <c r="L86" i="3"/>
  <c r="L12" i="3"/>
  <c r="L177" i="3" l="1"/>
</calcChain>
</file>

<file path=xl/sharedStrings.xml><?xml version="1.0" encoding="utf-8"?>
<sst xmlns="http://schemas.openxmlformats.org/spreadsheetml/2006/main" count="905" uniqueCount="327">
  <si>
    <t>AFP</t>
  </si>
  <si>
    <t>ISR</t>
  </si>
  <si>
    <t>SFS</t>
  </si>
  <si>
    <t>CARGO</t>
  </si>
  <si>
    <t>TOTAL DESC.</t>
  </si>
  <si>
    <t>TOTAL GENERAL</t>
  </si>
  <si>
    <t>Observaciones:</t>
  </si>
  <si>
    <t>Nómina de Sueldos: Contratado e Igualado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</si>
  <si>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</si>
  <si>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</si>
  <si>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</si>
  <si>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</si>
  <si>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</si>
  <si>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</si>
  <si>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</si>
  <si>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AMELIA GUZMÁN JASMIN</t>
  </si>
  <si>
    <t>ESTEFANY ISABEL GENAO FERNÁNDEZ</t>
  </si>
  <si>
    <t>LUÍS EDUARDO ACOSTA GÓMEZ</t>
  </si>
  <si>
    <t>CAROL LISOMAR BURET DURÁN</t>
  </si>
  <si>
    <t xml:space="preserve">ALEIDA SUAREZ GUZMÁN </t>
  </si>
  <si>
    <t>VÍCTOR HAMIL DIAZ DE LA CRUZ</t>
  </si>
  <si>
    <t xml:space="preserve">MARIANO DE LA CRUZ HERNÁNDEZ </t>
  </si>
  <si>
    <t>RECURSOS HUMANOS</t>
  </si>
  <si>
    <t>NORMAS, ESTANDARES Y AUDITORIAS TÉCNICA</t>
  </si>
  <si>
    <t>SERVICIOS GENERALES</t>
  </si>
  <si>
    <t xml:space="preserve">DIRECCIÓN  DE TECNOLOGÍA DE LA INFORMACIÓN </t>
  </si>
  <si>
    <t>DIRECCIÓN  ATENCIÓN CIUDADANA</t>
  </si>
  <si>
    <t xml:space="preserve">DEPARTAMENTO DE OPERACIONES Y SEGURIDAD </t>
  </si>
  <si>
    <t>ANALISTA DE DATOS</t>
  </si>
  <si>
    <t>CONSERJE</t>
  </si>
  <si>
    <t>MENSAJERO</t>
  </si>
  <si>
    <t>RECEPCIONISTA</t>
  </si>
  <si>
    <t>ESPECIALISTA DE ESTÁNDARES Y NORMATIVAS</t>
  </si>
  <si>
    <t>MONITOR ESTADÍSTICO</t>
  </si>
  <si>
    <t>REPRESENTANTE DE SERVICIO</t>
  </si>
  <si>
    <t>ANALISTA</t>
  </si>
  <si>
    <t xml:space="preserve">CONSERJE </t>
  </si>
  <si>
    <t>ANALISTA DE SERVICIOS PÚBLICOS EN LÍNEA</t>
  </si>
  <si>
    <t>MONITOR DE MANTENIMIENTO DEL DATACENTER DEL ESTADO</t>
  </si>
  <si>
    <t>CONTRATADO E IGUALADO</t>
  </si>
  <si>
    <t>VERÓNICA PAOLA CASTRO ROSARIO</t>
  </si>
  <si>
    <t>OMI SADHAI MERCEDES GARCÍA</t>
  </si>
  <si>
    <t>GREGORIX JOSÉ TAVERA ROJAS</t>
  </si>
  <si>
    <t>MARÍA VERAS GUZMAN</t>
  </si>
  <si>
    <t>MARIANA RONDON</t>
  </si>
  <si>
    <t>ARIELA ALTAGRACIA NÚÑEZ</t>
  </si>
  <si>
    <t>EMMI CAROLINA SANCHEZ NOLASCO</t>
  </si>
  <si>
    <t>JENNIFER DEL CARMEN PÉREZ AQUINO</t>
  </si>
  <si>
    <t>YAWIDA ALTAGRACIA JONES MALDONADO</t>
  </si>
  <si>
    <t>HAROLD NASSEF RODRÍGUEZ LIRIANO</t>
  </si>
  <si>
    <t>RONALD MANUEL DÍAZ JAVIER</t>
  </si>
  <si>
    <t>ANA LIMAURY CORDERO PAULINO</t>
  </si>
  <si>
    <t>YAKIRA GENAO SANTA</t>
  </si>
  <si>
    <t>TÉCNICO SOPORTE A USUARIO</t>
  </si>
  <si>
    <t>AUXILIAR ADMINISTRATIVO</t>
  </si>
  <si>
    <t>AUXILIAR DE SERVICIOS GENERALES</t>
  </si>
  <si>
    <t xml:space="preserve">REPRESENTANTE DE SERVICIO AL CLIENTE </t>
  </si>
  <si>
    <t>REPRESENTANTE DE SERVICIO AL CLIENTE</t>
  </si>
  <si>
    <t>DEPARTAMENTO DE RECURSOS HUMANOS</t>
  </si>
  <si>
    <t>DIVISION DE REGISTRO Y CONTROL DE DOCUMENTOS</t>
  </si>
  <si>
    <t>DIRECCION DE ATENCION CIUDADANA</t>
  </si>
  <si>
    <t>SENAIDA DINOSKA PEÑA PEÑA</t>
  </si>
  <si>
    <t>SANDY ANDRES DE LA CRUZ MARTINEZ</t>
  </si>
  <si>
    <t>BRAYAN THOMAS COLÓN LÓPEZ</t>
  </si>
  <si>
    <t>KATHERINE ISABEL FERRERAS DIAZ</t>
  </si>
  <si>
    <t>AWILDY ALFONSO PERALTA GEORGE</t>
  </si>
  <si>
    <t>MARLIN JAZMIN PEDIET DE CAMPOS</t>
  </si>
  <si>
    <t>SANDRA CLEMENCIA DÍAZ DIAZ</t>
  </si>
  <si>
    <t>JESÚS MANUEL ALMONTE SUERO</t>
  </si>
  <si>
    <t>ROBERTO CHACÓN ALCÁNTARA</t>
  </si>
  <si>
    <t xml:space="preserve">TECNOLOGIAS DE LA INFORMACION </t>
  </si>
  <si>
    <t>DESARROLLADOR</t>
  </si>
  <si>
    <t>KELVIN JOSÉ ARREDONDO MARTÍNEZ</t>
  </si>
  <si>
    <t xml:space="preserve">GISEL OLGALINA CUEVAS 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</si>
  <si>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</si>
  <si>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</si>
  <si>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</si>
  <si>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</si>
  <si>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</si>
  <si>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</si>
  <si>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</si>
  <si>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CHRISTIAN FELIX GIL CASTILLO</t>
  </si>
  <si>
    <t>CARLOS DANIEL GUERRERO RODRÍGUEZ</t>
  </si>
  <si>
    <t>ESPECIALISTA EN ESTÁNDARES Y NORMATIVAS</t>
  </si>
  <si>
    <t>TECNICO SOPORTE A USUARIO</t>
  </si>
  <si>
    <t>DIVISIÓN DE MEDICIÓN Y AUDITORIA DE GOBIERNO ELECTRÓNICO</t>
  </si>
  <si>
    <t>ANALISTA DE CALIDAD</t>
  </si>
  <si>
    <t>GESTION DE LA CALIDAD</t>
  </si>
  <si>
    <t xml:space="preserve">DANIEL OSVALDO LEAL  </t>
  </si>
  <si>
    <t>MARLON DIAZ LÓPEZ</t>
  </si>
  <si>
    <t>01-abril-21</t>
  </si>
  <si>
    <t>15-abril-21</t>
  </si>
  <si>
    <t>JUAN ALEJANDRO ABREU MADERA</t>
  </si>
  <si>
    <t>DIRECCION ADMINISTRATIVA Y FINANCIERA</t>
  </si>
  <si>
    <t>CHOFER</t>
  </si>
  <si>
    <t>BARBARO MARTINEZ MENDEZ</t>
  </si>
  <si>
    <t>JOSE DELIO ARES GUZMAN</t>
  </si>
  <si>
    <t>DIRECCION GENERAL</t>
  </si>
  <si>
    <t>ASESOR</t>
  </si>
  <si>
    <t>WANDA MARGARITA MEDRANO PEGUERO</t>
  </si>
  <si>
    <t xml:space="preserve">DEPARTAMENTODE ESTUDIOS, INVESTIGACION Y ESTRATEGIAS DE E-GOB </t>
  </si>
  <si>
    <t xml:space="preserve">ENCARGADO DE DEPARTAMENTODE ESTUDIOS, INVESTIGACION Y ESTRATEGIAS DE E-GOB </t>
  </si>
  <si>
    <t>RAMON TOMAS TAMARES KELLY</t>
  </si>
  <si>
    <t>DEPARTAMENTO DE COORDINACION INTERINSTITUCIONAL</t>
  </si>
  <si>
    <t>ENCARGADO DEPARTAMENTO DE COORDINACION INTERINSTITUCIONAL</t>
  </si>
  <si>
    <t>MELISHA PATRONE CASTRO</t>
  </si>
  <si>
    <t>AMBIORIX MENDOZA MONEGRO</t>
  </si>
  <si>
    <t>FREINER LEANDRO SENCION RAMIREZ</t>
  </si>
  <si>
    <t>GUEVERT BOCIO PEREZ</t>
  </si>
  <si>
    <t>JAVIER GERMOSEN BAEZ</t>
  </si>
  <si>
    <t>JOEL ALTAGRACIA RAFAEL DEL ORBE</t>
  </si>
  <si>
    <t>JOHANNA MERCEDES FERNANDEZ OGANDO</t>
  </si>
  <si>
    <t>RAFAEL ANTONIO OVALLE OVANDO</t>
  </si>
  <si>
    <t>ROSANNI SENA</t>
  </si>
  <si>
    <t>DEPARTAMENTO DE PLANIFICACION Y DESARROLLO -OPTIC</t>
  </si>
  <si>
    <t>EDGAR JOEL DELANOY MERCADO</t>
  </si>
  <si>
    <t xml:space="preserve">DATA CENTER DEL ESTADO </t>
  </si>
  <si>
    <t>ENCARGADO DE ADMINISTRACION Y GESTION DE SERVICIOS</t>
  </si>
  <si>
    <t xml:space="preserve">LIDER DE PROYECTOS </t>
  </si>
  <si>
    <t xml:space="preserve">ENCARGADO DIVISION DE TELECOMUNICACIONES </t>
  </si>
  <si>
    <t>ENCARGADO DE DEPARTAMENTO DE OPERACIONES Y SEGURIDAD</t>
  </si>
  <si>
    <t>COORDINACION INTERINSTITUCIONAL</t>
  </si>
  <si>
    <t>ASESSOR DE RELACIONES INTERINSTITUCIONALES</t>
  </si>
  <si>
    <t xml:space="preserve">COORDINADORA DE RELACIONES LABORALES </t>
  </si>
  <si>
    <t>ENCARGADO DE SEGURIDAD Y MONITOREO</t>
  </si>
  <si>
    <t>DIRECCION ATENCION CIUDADANA</t>
  </si>
  <si>
    <t>DIRECTOR DE ATENCION CIUDADANA</t>
  </si>
  <si>
    <t>LOURDE D' OLEO D' OLEO</t>
  </si>
  <si>
    <t>SUPERVISOR CAP</t>
  </si>
  <si>
    <t>CAROLINA SÁCHEZ PERDOMO</t>
  </si>
  <si>
    <t>ASESOR DE PUBLICIDAD</t>
  </si>
  <si>
    <t>MAXIMO HAROL GÓMEZ MORA</t>
  </si>
  <si>
    <t>ENCARGADO DIVISIÓN DE OPERACIONES TIC</t>
  </si>
  <si>
    <t xml:space="preserve">FEDERICO EMELILIO MONTERO LEBRÓN </t>
  </si>
  <si>
    <t>ENCARGADO DIVISIÓN DE ADMINISTRACIÓN DE PROYECTOS TIC</t>
  </si>
  <si>
    <t>JHARINE CEBALLOS BOU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</si>
  <si>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</si>
  <si>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</si>
  <si>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</si>
  <si>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</si>
  <si>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</si>
  <si>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</si>
  <si>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</si>
  <si>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ENCARGADO DE DIVISIÓN DE DESARROLLO INSTITUCIONAL</t>
  </si>
  <si>
    <t xml:space="preserve">SAMUEL DE PEÑA MERCEDES 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</si>
  <si>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</si>
  <si>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</si>
  <si>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</si>
  <si>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</si>
  <si>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</si>
  <si>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</si>
  <si>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</si>
  <si>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</si>
  <si>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</si>
  <si>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</si>
  <si>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</si>
  <si>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</si>
  <si>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</si>
  <si>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</si>
  <si>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DIVISION ADMINISTRACION DEL SERVICIO TIC</t>
  </si>
  <si>
    <t xml:space="preserve">DIVISION DE DESARROLLO E IMPLEMENTACION DE SISTEMAS </t>
  </si>
  <si>
    <t>ROBINSON RUBEN VENTURA SENA</t>
  </si>
  <si>
    <t>MADALY VICTORIA ESTRELLA ALBA</t>
  </si>
  <si>
    <t>DIRECCION DE TECNOLOGIA DE LA INFORMACION Y COMUNICACIÓN</t>
  </si>
  <si>
    <t>DANIELA PEROZO COSTE</t>
  </si>
  <si>
    <t>DIRECCION TECNICA</t>
  </si>
  <si>
    <t>ISBEL CRISTINA BAUTISTA DURAN</t>
  </si>
  <si>
    <t>NEYDA ISABEL MENDEZ DE LOS SANTOS</t>
  </si>
  <si>
    <t>DEPARTAMENTO DE PLANIFICACION Y DESARROLLO</t>
  </si>
  <si>
    <t>STEVEN JANIEL VENTURA ANTIGUA</t>
  </si>
  <si>
    <t>RAFAEL ALBERTO SILIE REGUS</t>
  </si>
  <si>
    <t>CLAUDIA ANTONIA ALVAREZ GOMEZ</t>
  </si>
  <si>
    <t>MARGARET DEL CARMEN PEREZ CRUZ</t>
  </si>
  <si>
    <t>ANA CELENIA RODRIGUEZ AGRAMONTE</t>
  </si>
  <si>
    <t>FRANCIS MARIOLYS COLAS TEJEDA</t>
  </si>
  <si>
    <t>ALEXANDER HILARIO OSORIO</t>
  </si>
  <si>
    <t xml:space="preserve">DIRECCION DE TECNOLOGIAS DE LA INFORMACION Y COMUNICACIÓN </t>
  </si>
  <si>
    <t xml:space="preserve">LUCIA YOSELIN ARIAS </t>
  </si>
  <si>
    <t>CARLIXTO DIEGO JULIAO VASQUEZ</t>
  </si>
  <si>
    <t>DIVISION DE OPERACIONES TIC</t>
  </si>
  <si>
    <t>DIVISION DE ADMINISTRACION DE PROYECTOS TIC</t>
  </si>
  <si>
    <t>DIVISION DE GESTION DE CALIDAD</t>
  </si>
  <si>
    <t>DIRECCION ADMINISTRATIVA FINANCIERA</t>
  </si>
  <si>
    <t xml:space="preserve">DIRECCION DE TECNOLOGIA DE LA INFORMACION Y COMUNICACION </t>
  </si>
  <si>
    <t>DIRECCION DATA CENTER DEL ESTADO</t>
  </si>
  <si>
    <t>ENCARGAO DEPARTAMENTO DE SERVICIOS PROFESIONALES</t>
  </si>
  <si>
    <t xml:space="preserve">ANALISTA DE CALIDAD </t>
  </si>
  <si>
    <t>SUPERVISOR DE OPERACIONES CAP</t>
  </si>
  <si>
    <t>ENC. ADMINISTRACION DEL SERVICIO TIC</t>
  </si>
  <si>
    <t>ENCARGADO DE DIVISIÓN DE FOMULACIÓN, MONITOREO Y EVALUACIÓN  DE PLANES</t>
  </si>
  <si>
    <t>ANALISTA DE INFRAESTRUCTURA</t>
  </si>
  <si>
    <t>ENCARGADO DE DIVISION DE DESARROLLO E IMPLEMENTACION DE SISTEMAS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</si>
  <si>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</si>
  <si>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</si>
  <si>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DANELLY ALTAGRACIA HERNANDEZ MOSQUEA</t>
  </si>
  <si>
    <t>WANDER MANUEL ALMONTE CRUZ</t>
  </si>
  <si>
    <t>ENCARGADA DE OPERACIONES CAP</t>
  </si>
  <si>
    <t>ROSAILY GENESIS RODRIGUEZ SANTOS</t>
  </si>
  <si>
    <t>MARIA ISABEL TORIBIO HERNANDEZ</t>
  </si>
  <si>
    <t>COORDINADORA DE RELACIONES INFORMATIVAS</t>
  </si>
  <si>
    <t>OSCAURY VENTURA TAVERAS</t>
  </si>
  <si>
    <t>DISEÑADOR GRAFICO</t>
  </si>
  <si>
    <t>JOSE ALBERTO LUNA PENA</t>
  </si>
  <si>
    <t>TECNICO DE TELECOMUNICACIONES</t>
  </si>
  <si>
    <t>WADY RAFAEL DIAZ MARIÑEZ</t>
  </si>
  <si>
    <t xml:space="preserve">ERIBEL MEDRANO OVALLE </t>
  </si>
  <si>
    <t xml:space="preserve">PAOLA INES NOVA MEDINA </t>
  </si>
  <si>
    <t>RICHARD ISRAEL REYES PACHECO</t>
  </si>
  <si>
    <t>GUSTAVO RAMON TEJEDA CUEVAS</t>
  </si>
  <si>
    <t>SOPORTE TECNICO</t>
  </si>
  <si>
    <t>JERMANIA GUTIERREZ</t>
  </si>
  <si>
    <t>CARLOS ISMAEL LIRANZO RODRIGUEZ</t>
  </si>
  <si>
    <t>MARLENE DECENA SALAS</t>
  </si>
  <si>
    <t>ENCARGADA DEPARTAMENTO JURIDICO</t>
  </si>
  <si>
    <t>WALTER CABRAL QUINTERIO</t>
  </si>
  <si>
    <t xml:space="preserve">ENCARGADO DE DIVISION DE SERVICIOS GENERALES </t>
  </si>
  <si>
    <t>DEPARTAMENTO JURIDICO</t>
  </si>
  <si>
    <t>DIRECCIÓN  DE TECNOLOGÍA DE LA INFORMACIÓN Y COMUNICACIÓN</t>
  </si>
  <si>
    <t>DEPARTAMENTO DE COMUNICACIONES</t>
  </si>
  <si>
    <t>ASESORA DE COMUNICACIONES</t>
  </si>
  <si>
    <t>01-octubre-21</t>
  </si>
  <si>
    <t>15-octubre-21</t>
  </si>
  <si>
    <t>12-octubre-21</t>
  </si>
  <si>
    <t>13-octubre-21</t>
  </si>
  <si>
    <t>13-abril-21</t>
  </si>
  <si>
    <t>12-abril-21</t>
  </si>
  <si>
    <t>09-octubre-21</t>
  </si>
  <si>
    <t>09-abril-21</t>
  </si>
  <si>
    <t>14-octubre-21</t>
  </si>
  <si>
    <t>14-abril-21</t>
  </si>
  <si>
    <t>16-abril-21</t>
  </si>
  <si>
    <t>19-abril-21</t>
  </si>
  <si>
    <t>16-octubre-21</t>
  </si>
  <si>
    <t>19-octubre-21</t>
  </si>
  <si>
    <t>26-abril-21</t>
  </si>
  <si>
    <t>26-octubre-21</t>
  </si>
  <si>
    <t>10-abril-21</t>
  </si>
  <si>
    <t>10-octubre-21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</si>
  <si>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</si>
  <si>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</si>
  <si>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</si>
  <si>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</si>
  <si>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</si>
  <si>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</si>
  <si>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</si>
  <si>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</si>
  <si>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</si>
  <si>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</si>
  <si>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</si>
  <si>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</si>
  <si>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FEDERICO RAFAEL MEDRANO VARGAS</t>
  </si>
  <si>
    <t>THELMARIE GARATE PÉREZ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</si>
  <si>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</si>
  <si>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</si>
  <si>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</si>
  <si>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</si>
  <si>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</si>
  <si>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</si>
  <si>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</si>
  <si>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</si>
  <si>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</si>
  <si>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</si>
  <si>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</si>
  <si>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</si>
  <si>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</si>
  <si>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</si>
  <si>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</si>
  <si>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</si>
  <si>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</si>
  <si>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ALEJANDRO BASILIO SANTANA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</si>
  <si>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</si>
  <si>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</si>
  <si>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</si>
  <si>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</si>
  <si>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</si>
  <si>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</si>
  <si>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</si>
  <si>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</si>
  <si>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</si>
  <si>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LUIS ADOLFO  PIMENTEL</t>
  </si>
  <si>
    <t>GABRIELA SOSA DE PLACERES</t>
  </si>
  <si>
    <t>YANEL PEÑA CASTILLO</t>
  </si>
  <si>
    <t>ANALISTA RECURSOS HUMANOS</t>
  </si>
  <si>
    <t>ENCARGADO DE SERVICIOS DE CONFIANZA DIGITAL</t>
  </si>
  <si>
    <t>ANALISTA DE PROYECTO</t>
  </si>
  <si>
    <t>SUPERVISOR</t>
  </si>
  <si>
    <t>ABOGADO</t>
  </si>
  <si>
    <t>ANALISTA DE PROYECTOS.</t>
  </si>
  <si>
    <t>LÍDER DE PROYECTOS.</t>
  </si>
  <si>
    <t>ENCARGADO DE DIVISIÓN DE COMPRAS Y CONTRATACIONES.</t>
  </si>
  <si>
    <t>ANALISTA DE DESARROLLO INSTITUCIONAL</t>
  </si>
  <si>
    <t xml:space="preserve">ANALISTA DE DESARROLLO INSTITUCIONAL </t>
  </si>
  <si>
    <t>SOPORTE A USUARIOS</t>
  </si>
  <si>
    <t>ENCARGADO DE PROYECTO MUNICIPIOS CONECTADOS</t>
  </si>
  <si>
    <t>JURIDICO</t>
  </si>
  <si>
    <t>COMPRAS</t>
  </si>
  <si>
    <t>ADMINISTRACION TIC</t>
  </si>
  <si>
    <t>MARLUAN ESPIRITUSANTO GUERRERO</t>
  </si>
  <si>
    <t>LIDER DE PROYECTO</t>
  </si>
  <si>
    <t>NOMBRE Y APELLIDO</t>
  </si>
  <si>
    <t>DIRECCION O DEPARTAMENTO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</si>
  <si>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</si>
  <si>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</si>
  <si>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</si>
  <si>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</si>
  <si>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</si>
  <si>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</si>
  <si>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</si>
  <si>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</si>
  <si>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</si>
  <si>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</si>
  <si>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YERSON SOTO MEJÍA</t>
  </si>
  <si>
    <t>JOEL ARIAS ALCÁNTARA</t>
  </si>
  <si>
    <t>ANDRYS LUIS PAYANO</t>
  </si>
  <si>
    <t>PEDRO SILVERIO MONEGRO</t>
  </si>
  <si>
    <t>IVÁN JOSÉ FIRESTONE URIBE</t>
  </si>
  <si>
    <t>KEVIN JOSÉ CABRAL POLANCO</t>
  </si>
  <si>
    <t>REYNALDO ENRIQUE GARCIA JAQUES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</si>
  <si>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</si>
  <si>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</si>
  <si>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</si>
  <si>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</si>
  <si>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</si>
  <si>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</si>
  <si>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r>
      <t>Correspondiente al mes de Julio del</t>
    </r>
    <r>
      <rPr>
        <b/>
        <u/>
        <sz val="14"/>
        <rFont val="Arial"/>
        <family val="2"/>
      </rPr>
      <t xml:space="preserve"> 2021</t>
    </r>
  </si>
  <si>
    <t>Oficina Gubernamental de Tecnologías de la Información y Comunicación</t>
  </si>
  <si>
    <r>
      <t>JOSÉ LUIS PANIAGUA RAMÓN</t>
    </r>
    <r>
      <rPr>
        <sz val="10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</si>
</sst>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RD$&quot;#,##0.00"/>
    <numFmt numFmtId="166" formatCode="[$-1540A]dd\-mmm\-yy;@"/>
    <numFmt numFmtId="167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FF0000"/>
      <name val="Arial"/>
      <family val="2"/>
    </font>
    <font>
      <sz val="8"/>
      <name val="Calibri"/>
      <family val="2"/>
      <scheme val="minor"/>
    </font>
    <font>
      <b/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5" fillId="0" borderId="0" xfId="43" applyFont="1" applyAlignment="1">
      <alignment vertical="center"/>
    </xf>
    <xf numFmtId="4" fontId="25" fillId="0" borderId="0" xfId="43" applyNumberFormat="1" applyFont="1" applyAlignment="1">
      <alignment vertical="center"/>
    </xf>
    <xf numFmtId="0" fontId="25" fillId="0" borderId="0" xfId="43" applyFont="1" applyAlignment="1">
      <alignment horizontal="center" vertical="center"/>
    </xf>
    <xf numFmtId="0" fontId="27" fillId="0" borderId="0" xfId="0" applyFont="1"/>
    <xf numFmtId="0" fontId="26" fillId="0" borderId="0" xfId="43" applyFont="1" applyAlignment="1">
      <alignment vertical="center" wrapText="1"/>
    </xf>
    <xf numFmtId="4" fontId="26" fillId="0" borderId="0" xfId="43" applyNumberFormat="1" applyFont="1" applyAlignment="1">
      <alignment horizontal="right" vertical="center"/>
    </xf>
    <xf numFmtId="0" fontId="16" fillId="34" borderId="10" xfId="0" applyFont="1" applyFill="1" applyBorder="1" applyAlignment="1">
      <alignment horizontal="center" vertical="center"/>
    </xf>
    <xf numFmtId="0" fontId="29" fillId="0" borderId="0" xfId="43" applyFont="1" applyAlignment="1">
      <alignment vertical="center" wrapText="1"/>
    </xf>
    <xf numFmtId="0" fontId="28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0" fontId="27" fillId="0" borderId="0" xfId="43" applyFont="1"/>
    <xf numFmtId="0" fontId="27" fillId="0" borderId="0" xfId="0" applyFont="1" applyAlignment="1">
      <alignment horizontal="left"/>
    </xf>
    <xf numFmtId="166" fontId="27" fillId="0" borderId="10" xfId="0" applyNumberFormat="1" applyFont="1" applyFill="1" applyBorder="1" applyAlignment="1">
      <alignment horizontal="left" vertical="center"/>
    </xf>
    <xf numFmtId="165" fontId="27" fillId="0" borderId="10" xfId="43" applyNumberFormat="1" applyFont="1" applyFill="1" applyBorder="1" applyAlignment="1">
      <alignment horizontal="left" vertical="center"/>
    </xf>
    <xf numFmtId="0" fontId="27" fillId="0" borderId="0" xfId="43" applyFont="1" applyFill="1"/>
    <xf numFmtId="0" fontId="28" fillId="33" borderId="11" xfId="43" applyFont="1" applyFill="1" applyBorder="1" applyAlignment="1">
      <alignment vertical="center" wrapText="1"/>
    </xf>
    <xf numFmtId="0" fontId="0" fillId="35" borderId="0" xfId="0" applyFill="1" applyAlignment="1">
      <alignment vertical="center"/>
    </xf>
    <xf numFmtId="0" fontId="20" fillId="35" borderId="0" xfId="0" applyFont="1" applyFill="1" applyAlignment="1">
      <alignment vertical="center"/>
    </xf>
    <xf numFmtId="0" fontId="0" fillId="35" borderId="0" xfId="0" applyFill="1"/>
    <xf numFmtId="4" fontId="26" fillId="35" borderId="0" xfId="43" applyNumberFormat="1" applyFont="1" applyFill="1" applyAlignment="1">
      <alignment horizontal="right" vertical="center"/>
    </xf>
    <xf numFmtId="0" fontId="27" fillId="35" borderId="0" xfId="0" applyFont="1" applyFill="1"/>
    <xf numFmtId="0" fontId="18" fillId="35" borderId="0" xfId="43" applyFill="1"/>
    <xf numFmtId="165" fontId="27" fillId="0" borderId="11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31" fillId="0" borderId="0" xfId="43" applyFont="1" applyAlignment="1">
      <alignment vertical="center" wrapText="1"/>
    </xf>
    <xf numFmtId="165" fontId="27" fillId="0" borderId="10" xfId="0" applyNumberFormat="1" applyFont="1" applyFill="1" applyBorder="1" applyAlignment="1">
      <alignment horizontal="left" vertical="center"/>
    </xf>
    <xf numFmtId="0" fontId="27" fillId="35" borderId="0" xfId="43" applyFont="1" applyFill="1"/>
    <xf numFmtId="0" fontId="27" fillId="35" borderId="0" xfId="0" applyFont="1" applyFill="1" applyAlignment="1">
      <alignment vertical="center"/>
    </xf>
    <xf numFmtId="4" fontId="27" fillId="0" borderId="0" xfId="0" applyNumberFormat="1" applyFont="1"/>
    <xf numFmtId="4" fontId="27" fillId="35" borderId="0" xfId="0" applyNumberFormat="1" applyFont="1" applyFill="1"/>
    <xf numFmtId="15" fontId="27" fillId="0" borderId="10" xfId="0" applyNumberFormat="1" applyFont="1" applyFill="1" applyBorder="1" applyAlignment="1">
      <alignment horizontal="left" vertical="center"/>
    </xf>
    <xf numFmtId="15" fontId="27" fillId="0" borderId="0" xfId="43" applyNumberFormat="1" applyFont="1" applyFill="1" applyAlignment="1">
      <alignment horizontal="left" vertical="center"/>
    </xf>
    <xf numFmtId="15" fontId="27" fillId="0" borderId="10" xfId="43" applyNumberFormat="1" applyFont="1" applyFill="1" applyBorder="1" applyAlignment="1">
      <alignment horizontal="left" vertical="center"/>
    </xf>
    <xf numFmtId="0" fontId="28" fillId="33" borderId="10" xfId="43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/>
    </xf>
    <xf numFmtId="166" fontId="27" fillId="0" borderId="1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28" fillId="0" borderId="0" xfId="0" applyFont="1"/>
    <xf numFmtId="0" fontId="26" fillId="0" borderId="0" xfId="43" applyFont="1" applyAlignment="1">
      <alignment vertical="center"/>
    </xf>
    <xf numFmtId="0" fontId="19" fillId="0" borderId="0" xfId="43" applyFont="1"/>
    <xf numFmtId="164" fontId="28" fillId="0" borderId="0" xfId="46" applyFont="1"/>
    <xf numFmtId="167" fontId="27" fillId="0" borderId="0" xfId="0" applyNumberFormat="1" applyFont="1"/>
    <xf numFmtId="4" fontId="27" fillId="0" borderId="0" xfId="43" applyNumberFormat="1" applyFont="1"/>
    <xf numFmtId="165" fontId="28" fillId="33" borderId="11" xfId="43" applyNumberFormat="1" applyFont="1" applyFill="1" applyBorder="1" applyAlignment="1">
      <alignment horizontal="center" vertical="center"/>
    </xf>
    <xf numFmtId="165" fontId="27" fillId="0" borderId="10" xfId="0" applyNumberFormat="1" applyFont="1" applyBorder="1" applyAlignment="1">
      <alignment horizontal="left" vertical="center"/>
    </xf>
    <xf numFmtId="165" fontId="27" fillId="35" borderId="10" xfId="43" applyNumberFormat="1" applyFont="1" applyFill="1" applyBorder="1"/>
    <xf numFmtId="0" fontId="27" fillId="0" borderId="10" xfId="43" applyFont="1" applyFill="1" applyBorder="1"/>
    <xf numFmtId="0" fontId="27" fillId="35" borderId="1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15" fontId="27" fillId="0" borderId="10" xfId="0" applyNumberFormat="1" applyFont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5" fillId="0" borderId="0" xfId="43" applyFont="1" applyAlignment="1">
      <alignment horizontal="left" vertical="center"/>
    </xf>
    <xf numFmtId="0" fontId="27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32" fillId="0" borderId="10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lef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313525</xdr:colOff>
      <xdr:row>0</xdr:row>
      <xdr:rowOff>0</xdr:rowOff>
    </xdr:from>
    <xdr:to>
      <xdr:col>5</xdr:col>
      <xdr:colOff>926159</xdr:colOff>
      <xdr:row>4</xdr:row>
      <xdr:rowOff>168302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64D5627-A42D-49DB-9928-85B71E2B9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7725" y="0"/>
          <a:ext cx="2593834" cy="1120802"/>
        </a:xfrm>
        <a:prstGeom prst="rect">
          <a:avLst/>
        </a:prstGeom>
      </xdr:spPr>
    </xdr:pic>
    <xdr:clientData/>
  </xdr:twoCellAnchor>
  <xdr:twoCellAnchor editAs="oneCell">
    <xdr:from>
      <xdr:col>0</xdr:col>
      <xdr:colOff>155598</xdr:colOff>
      <xdr:row>1</xdr:row>
      <xdr:rowOff>152401</xdr:rowOff>
    </xdr:from>
    <xdr:to>
      <xdr:col>1</xdr:col>
      <xdr:colOff>358693</xdr:colOff>
      <xdr:row>5</xdr:row>
      <xdr:rowOff>226749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6DB21E-477D-4E85-A843-E08B32E5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98" y="330201"/>
          <a:ext cx="2692295" cy="1090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2"/>
  <sheetViews>
    <sheetView showGridLines="0" tabSelected="1" view="pageBreakPreview" topLeftCell="A94" zoomScale="60" zoomScaleNormal="80" workbookViewId="0">
      <pane xSplit="1" topLeftCell="B1" activePane="topRight" state="frozen"/>
      <selection activeCell="A3" sqref="A3"/>
      <selection pane="topRight" activeCell="C115" sqref="C115"/>
    </sheetView>
  </sheetViews>
  <sheetFormatPr defaultColWidth="11.44140625" defaultRowHeight="13.2" x14ac:dyDescent="0.25"/>
  <cols>
    <col min="1" max="1" width="36.21875" style="9" customWidth="1"/>
    <col min="2" max="2" width="44.88671875" style="9" bestFit="1" customWidth="1"/>
    <col min="3" max="3" width="38.5546875" style="9" customWidth="1"/>
    <col min="4" max="4" width="15.6640625" style="9" bestFit="1" customWidth="1"/>
    <col min="5" max="5" width="13.109375" style="9" bestFit="1" customWidth="1"/>
    <col min="6" max="6" width="14.44140625" style="9" bestFit="1" customWidth="1"/>
    <col min="7" max="7" width="19.77734375" style="9" customWidth="1"/>
    <col min="8" max="8" width="18.5546875" style="50" customWidth="1"/>
    <col min="9" max="9" width="19.109375" style="9" customWidth="1"/>
    <col min="10" max="10" width="18.44140625" style="31" customWidth="1"/>
    <col min="11" max="11" width="19.21875" style="9" customWidth="1"/>
    <col min="12" max="12" width="20.5546875" style="9" customWidth="1"/>
    <col min="13" max="13" width="14" style="9" customWidth="1"/>
    <col min="14" max="17" width="11.44140625" style="9" hidden="1" customWidth="1"/>
    <col min="18" max="18" width="1.109375" style="9" customWidth="1"/>
    <col min="19" max="22" width="11.44140625" style="9" hidden="1" customWidth="1"/>
    <col min="23" max="16384" width="11.44140625" style="9"/>
  </cols>
  <sheetData>
    <row r="1" spans="1:22" s="2" customFormat="1" ht="14.4" x14ac:dyDescent="0.3">
      <c r="H1" s="46"/>
      <c r="J1" s="26"/>
      <c r="M1" s="3"/>
      <c r="N1" s="3"/>
      <c r="P1" s="3"/>
      <c r="R1" s="3"/>
      <c r="T1" s="3"/>
    </row>
    <row r="2" spans="1:22" s="2" customFormat="1" ht="24.75" customHeight="1" x14ac:dyDescent="0.3">
      <c r="H2" s="46"/>
      <c r="J2" s="27"/>
      <c r="K2" s="4"/>
      <c r="L2" s="5"/>
      <c r="M2" s="3"/>
      <c r="N2" s="3"/>
      <c r="P2" s="3"/>
      <c r="R2" s="3"/>
      <c r="T2" s="3"/>
    </row>
    <row r="3" spans="1:22" s="2" customFormat="1" ht="14.4" x14ac:dyDescent="0.3">
      <c r="H3" s="46"/>
      <c r="J3" s="26"/>
      <c r="M3" s="3"/>
      <c r="N3" s="3"/>
      <c r="P3" s="3"/>
      <c r="R3" s="3"/>
      <c r="T3" s="3"/>
    </row>
    <row r="4" spans="1:22" s="2" customFormat="1" ht="22.5" customHeight="1" x14ac:dyDescent="0.3">
      <c r="H4" s="46"/>
      <c r="J4" s="26"/>
      <c r="M4" s="3"/>
      <c r="N4" s="3"/>
      <c r="P4" s="3"/>
      <c r="R4" s="3"/>
      <c r="T4" s="3"/>
    </row>
    <row r="5" spans="1:22" s="2" customFormat="1" ht="19.2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2" customFormat="1" ht="18" x14ac:dyDescent="0.3">
      <c r="A6" s="66" t="s">
        <v>325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17.399999999999999" x14ac:dyDescent="0.3">
      <c r="A7" s="59"/>
      <c r="B7" s="59"/>
      <c r="C7" s="59"/>
      <c r="D7" s="59"/>
      <c r="E7" s="59"/>
      <c r="F7" s="59"/>
      <c r="G7" s="59"/>
      <c r="H7" s="59"/>
      <c r="I7" s="59"/>
      <c r="J7" s="61"/>
      <c r="K7" s="59"/>
      <c r="L7" s="59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2" customFormat="1" ht="17.399999999999999" x14ac:dyDescent="0.3">
      <c r="A8" s="66" t="s">
        <v>7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4"/>
      <c r="O8" s="4"/>
      <c r="P8" s="4"/>
      <c r="Q8" s="4"/>
      <c r="R8" s="4"/>
      <c r="S8" s="4"/>
      <c r="T8" s="4"/>
      <c r="U8" s="4"/>
      <c r="V8" s="4"/>
    </row>
    <row r="9" spans="1:22" s="2" customFormat="1" ht="17.399999999999999" x14ac:dyDescent="0.3">
      <c r="A9" s="66" t="s">
        <v>324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4"/>
      <c r="O9" s="4"/>
      <c r="P9" s="4"/>
      <c r="Q9" s="4"/>
      <c r="R9" s="4"/>
      <c r="S9" s="4"/>
      <c r="T9" s="4"/>
      <c r="U9" s="4"/>
      <c r="V9" s="4"/>
    </row>
    <row r="10" spans="1:22" customFormat="1" ht="16.5" customHeight="1" x14ac:dyDescent="0.3">
      <c r="H10" s="47"/>
      <c r="J10" s="28"/>
    </row>
    <row r="11" spans="1:22" customFormat="1" ht="54" customHeight="1" x14ac:dyDescent="0.3">
      <c r="A11" s="16" t="s">
        <v>299</v>
      </c>
      <c r="B11" s="16" t="s">
        <v>300</v>
      </c>
      <c r="C11" s="16" t="s">
        <v>3</v>
      </c>
      <c r="D11" s="19" t="s">
        <v>301</v>
      </c>
      <c r="E11" s="19" t="s">
        <v>12</v>
      </c>
      <c r="F11" s="19" t="s">
        <v>14</v>
      </c>
      <c r="G11" s="19" t="s">
        <v>302</v>
      </c>
      <c r="H11" s="16" t="s">
        <v>1</v>
      </c>
      <c r="I11" s="16" t="s">
        <v>0</v>
      </c>
      <c r="J11" s="16" t="s">
        <v>2</v>
      </c>
      <c r="K11" s="16" t="s">
        <v>4</v>
      </c>
      <c r="L11" s="16" t="s">
        <v>303</v>
      </c>
      <c r="M11" s="16" t="s">
        <v>304</v>
      </c>
    </row>
    <row r="12" spans="1:22" s="36" customFormat="1" ht="27.6" x14ac:dyDescent="0.3">
      <c r="A12" s="67" t="s">
        <v>15</v>
      </c>
      <c r="B12" s="68" t="s">
        <v>87</v>
      </c>
      <c r="C12" s="68" t="s">
        <v>86</v>
      </c>
      <c r="D12" s="62" t="s">
        <v>39</v>
      </c>
      <c r="E12" s="22">
        <v>44318</v>
      </c>
      <c r="F12" s="22">
        <v>44502</v>
      </c>
      <c r="G12" s="23">
        <v>30000</v>
      </c>
      <c r="H12" s="23">
        <v>0</v>
      </c>
      <c r="I12" s="23">
        <f>+G12*2.87%</f>
        <v>861</v>
      </c>
      <c r="J12" s="23">
        <v>912</v>
      </c>
      <c r="K12" s="23">
        <f>SUM(H12:J12)</f>
        <v>1773</v>
      </c>
      <c r="L12" s="23">
        <f>G12-K12</f>
        <v>28227</v>
      </c>
      <c r="M12" s="56" t="s">
        <v>305</v>
      </c>
    </row>
    <row r="13" spans="1:22" s="24" customFormat="1" ht="27.6" x14ac:dyDescent="0.3">
      <c r="A13" s="67" t="s">
        <v>16</v>
      </c>
      <c r="B13" s="68" t="s">
        <v>25</v>
      </c>
      <c r="C13" s="68" t="s">
        <v>35</v>
      </c>
      <c r="D13" s="62" t="s">
        <v>39</v>
      </c>
      <c r="E13" s="41">
        <v>44256</v>
      </c>
      <c r="F13" s="22">
        <v>44409</v>
      </c>
      <c r="G13" s="23">
        <v>31500</v>
      </c>
      <c r="H13" s="23">
        <v>0</v>
      </c>
      <c r="I13" s="23">
        <f t="shared" ref="I13:I68" si="0">+G13*2.87%</f>
        <v>904.05</v>
      </c>
      <c r="J13" s="23">
        <v>957.6</v>
      </c>
      <c r="K13" s="23">
        <f t="shared" ref="K13:K68" si="1">SUM(H13:J13)</f>
        <v>1861.65</v>
      </c>
      <c r="L13" s="23">
        <f t="shared" ref="L13:L68" si="2">G13-K13</f>
        <v>29638.35</v>
      </c>
      <c r="M13" s="57" t="s">
        <v>305</v>
      </c>
    </row>
    <row r="14" spans="1:22" s="24" customFormat="1" ht="27.6" x14ac:dyDescent="0.3">
      <c r="A14" s="67" t="s">
        <v>17</v>
      </c>
      <c r="B14" s="68" t="s">
        <v>23</v>
      </c>
      <c r="C14" s="68" t="s">
        <v>32</v>
      </c>
      <c r="D14" s="62" t="s">
        <v>39</v>
      </c>
      <c r="E14" s="44" t="s">
        <v>90</v>
      </c>
      <c r="F14" s="44" t="s">
        <v>220</v>
      </c>
      <c r="G14" s="23">
        <v>31500</v>
      </c>
      <c r="H14" s="23">
        <v>0</v>
      </c>
      <c r="I14" s="23">
        <f t="shared" si="0"/>
        <v>904.05</v>
      </c>
      <c r="J14" s="23">
        <v>957.6</v>
      </c>
      <c r="K14" s="23">
        <f t="shared" si="1"/>
        <v>1861.65</v>
      </c>
      <c r="L14" s="23">
        <f t="shared" si="2"/>
        <v>29638.35</v>
      </c>
      <c r="M14" s="57" t="s">
        <v>306</v>
      </c>
    </row>
    <row r="15" spans="1:22" s="24" customFormat="1" ht="27.6" x14ac:dyDescent="0.3">
      <c r="A15" s="67" t="s">
        <v>18</v>
      </c>
      <c r="B15" s="68" t="s">
        <v>26</v>
      </c>
      <c r="C15" s="68" t="s">
        <v>34</v>
      </c>
      <c r="D15" s="62" t="s">
        <v>39</v>
      </c>
      <c r="E15" s="44" t="s">
        <v>90</v>
      </c>
      <c r="F15" s="44" t="s">
        <v>220</v>
      </c>
      <c r="G15" s="23">
        <v>22000</v>
      </c>
      <c r="H15" s="23">
        <v>0</v>
      </c>
      <c r="I15" s="23">
        <f t="shared" si="0"/>
        <v>631.4</v>
      </c>
      <c r="J15" s="23">
        <v>668.8</v>
      </c>
      <c r="K15" s="23">
        <f t="shared" si="1"/>
        <v>1300.1999999999998</v>
      </c>
      <c r="L15" s="23">
        <f t="shared" si="2"/>
        <v>20699.8</v>
      </c>
      <c r="M15" s="57" t="s">
        <v>305</v>
      </c>
    </row>
    <row r="16" spans="1:22" s="24" customFormat="1" ht="27.6" x14ac:dyDescent="0.3">
      <c r="A16" s="67" t="s">
        <v>19</v>
      </c>
      <c r="B16" s="68" t="s">
        <v>24</v>
      </c>
      <c r="C16" s="68" t="s">
        <v>36</v>
      </c>
      <c r="D16" s="62" t="s">
        <v>39</v>
      </c>
      <c r="E16" s="44" t="s">
        <v>90</v>
      </c>
      <c r="F16" s="44" t="s">
        <v>221</v>
      </c>
      <c r="G16" s="23">
        <v>13750</v>
      </c>
      <c r="H16" s="23">
        <v>0</v>
      </c>
      <c r="I16" s="23">
        <f t="shared" si="0"/>
        <v>394.625</v>
      </c>
      <c r="J16" s="23">
        <v>418</v>
      </c>
      <c r="K16" s="23">
        <f t="shared" si="1"/>
        <v>812.625</v>
      </c>
      <c r="L16" s="23">
        <f t="shared" si="2"/>
        <v>12937.375</v>
      </c>
      <c r="M16" s="57" t="s">
        <v>305</v>
      </c>
    </row>
    <row r="17" spans="1:13" s="24" customFormat="1" ht="35.25" customHeight="1" x14ac:dyDescent="0.3">
      <c r="A17" s="67" t="s">
        <v>20</v>
      </c>
      <c r="B17" s="68" t="s">
        <v>25</v>
      </c>
      <c r="C17" s="68" t="s">
        <v>37</v>
      </c>
      <c r="D17" s="62" t="s">
        <v>39</v>
      </c>
      <c r="E17" s="22">
        <v>44226</v>
      </c>
      <c r="F17" s="22">
        <v>44407</v>
      </c>
      <c r="G17" s="35">
        <v>45000</v>
      </c>
      <c r="H17" s="23">
        <v>1148.33</v>
      </c>
      <c r="I17" s="23">
        <f t="shared" si="0"/>
        <v>1291.5</v>
      </c>
      <c r="J17" s="23">
        <v>1368</v>
      </c>
      <c r="K17" s="23">
        <f t="shared" si="1"/>
        <v>3807.83</v>
      </c>
      <c r="L17" s="23">
        <f t="shared" si="2"/>
        <v>41192.17</v>
      </c>
      <c r="M17" s="57" t="s">
        <v>306</v>
      </c>
    </row>
    <row r="18" spans="1:13" s="24" customFormat="1" ht="48" customHeight="1" x14ac:dyDescent="0.3">
      <c r="A18" s="67" t="s">
        <v>21</v>
      </c>
      <c r="B18" s="68" t="s">
        <v>27</v>
      </c>
      <c r="C18" s="68" t="s">
        <v>38</v>
      </c>
      <c r="D18" s="62" t="s">
        <v>39</v>
      </c>
      <c r="E18" s="22">
        <v>44226</v>
      </c>
      <c r="F18" s="22">
        <v>44407</v>
      </c>
      <c r="G18" s="35">
        <v>40000</v>
      </c>
      <c r="H18" s="23">
        <v>442.65</v>
      </c>
      <c r="I18" s="23">
        <f t="shared" si="0"/>
        <v>1148</v>
      </c>
      <c r="J18" s="23">
        <v>1216</v>
      </c>
      <c r="K18" s="23">
        <f t="shared" si="1"/>
        <v>2806.65</v>
      </c>
      <c r="L18" s="23">
        <f t="shared" si="2"/>
        <v>37193.35</v>
      </c>
      <c r="M18" s="57" t="s">
        <v>306</v>
      </c>
    </row>
    <row r="19" spans="1:13" s="24" customFormat="1" ht="48" customHeight="1" x14ac:dyDescent="0.3">
      <c r="A19" s="67" t="s">
        <v>40</v>
      </c>
      <c r="B19" s="68" t="s">
        <v>25</v>
      </c>
      <c r="C19" s="68" t="s">
        <v>53</v>
      </c>
      <c r="D19" s="62" t="s">
        <v>39</v>
      </c>
      <c r="E19" s="22">
        <v>44228</v>
      </c>
      <c r="F19" s="22">
        <v>44409</v>
      </c>
      <c r="G19" s="35">
        <v>26250</v>
      </c>
      <c r="H19" s="23">
        <v>0</v>
      </c>
      <c r="I19" s="23">
        <f t="shared" si="0"/>
        <v>753.375</v>
      </c>
      <c r="J19" s="23">
        <v>798</v>
      </c>
      <c r="K19" s="23">
        <f t="shared" si="1"/>
        <v>1551.375</v>
      </c>
      <c r="L19" s="23">
        <f t="shared" si="2"/>
        <v>24698.625</v>
      </c>
      <c r="M19" s="57" t="s">
        <v>305</v>
      </c>
    </row>
    <row r="20" spans="1:13" s="24" customFormat="1" ht="48" customHeight="1" x14ac:dyDescent="0.3">
      <c r="A20" s="67" t="s">
        <v>41</v>
      </c>
      <c r="B20" s="68" t="s">
        <v>25</v>
      </c>
      <c r="C20" s="68" t="s">
        <v>53</v>
      </c>
      <c r="D20" s="62" t="s">
        <v>39</v>
      </c>
      <c r="E20" s="22">
        <v>44228</v>
      </c>
      <c r="F20" s="22">
        <v>44409</v>
      </c>
      <c r="G20" s="35">
        <v>26250</v>
      </c>
      <c r="H20" s="23">
        <v>0</v>
      </c>
      <c r="I20" s="23">
        <f t="shared" si="0"/>
        <v>753.375</v>
      </c>
      <c r="J20" s="23">
        <v>798</v>
      </c>
      <c r="K20" s="23">
        <f t="shared" si="1"/>
        <v>1551.375</v>
      </c>
      <c r="L20" s="23">
        <f t="shared" si="2"/>
        <v>24698.625</v>
      </c>
      <c r="M20" s="57" t="s">
        <v>306</v>
      </c>
    </row>
    <row r="21" spans="1:13" s="24" customFormat="1" ht="48" customHeight="1" x14ac:dyDescent="0.3">
      <c r="A21" s="67" t="s">
        <v>65</v>
      </c>
      <c r="B21" s="68" t="s">
        <v>25</v>
      </c>
      <c r="C21" s="68" t="s">
        <v>54</v>
      </c>
      <c r="D21" s="62" t="s">
        <v>39</v>
      </c>
      <c r="E21" s="22">
        <v>44228</v>
      </c>
      <c r="F21" s="22">
        <v>44409</v>
      </c>
      <c r="G21" s="35">
        <v>22000</v>
      </c>
      <c r="H21" s="23">
        <v>0</v>
      </c>
      <c r="I21" s="23">
        <f t="shared" si="0"/>
        <v>631.4</v>
      </c>
      <c r="J21" s="23">
        <v>668.8</v>
      </c>
      <c r="K21" s="23">
        <f t="shared" si="1"/>
        <v>1300.1999999999998</v>
      </c>
      <c r="L21" s="23">
        <f t="shared" si="2"/>
        <v>20699.8</v>
      </c>
      <c r="M21" s="57" t="s">
        <v>306</v>
      </c>
    </row>
    <row r="22" spans="1:13" s="24" customFormat="1" ht="48" customHeight="1" x14ac:dyDescent="0.3">
      <c r="A22" s="67" t="s">
        <v>66</v>
      </c>
      <c r="B22" s="68" t="s">
        <v>58</v>
      </c>
      <c r="C22" s="68" t="s">
        <v>31</v>
      </c>
      <c r="D22" s="62" t="s">
        <v>39</v>
      </c>
      <c r="E22" s="22">
        <v>44228</v>
      </c>
      <c r="F22" s="22">
        <v>44409</v>
      </c>
      <c r="G22" s="35">
        <v>22000</v>
      </c>
      <c r="H22" s="23">
        <v>0</v>
      </c>
      <c r="I22" s="23">
        <f t="shared" si="0"/>
        <v>631.4</v>
      </c>
      <c r="J22" s="23">
        <v>668.8</v>
      </c>
      <c r="K22" s="23">
        <f t="shared" si="1"/>
        <v>1300.1999999999998</v>
      </c>
      <c r="L22" s="23">
        <f t="shared" si="2"/>
        <v>20699.8</v>
      </c>
      <c r="M22" s="57" t="s">
        <v>305</v>
      </c>
    </row>
    <row r="23" spans="1:13" s="24" customFormat="1" ht="48" customHeight="1" x14ac:dyDescent="0.3">
      <c r="A23" s="67" t="s">
        <v>42</v>
      </c>
      <c r="B23" s="68" t="s">
        <v>24</v>
      </c>
      <c r="C23" s="68" t="s">
        <v>55</v>
      </c>
      <c r="D23" s="62" t="s">
        <v>39</v>
      </c>
      <c r="E23" s="22">
        <v>44228</v>
      </c>
      <c r="F23" s="22">
        <v>44409</v>
      </c>
      <c r="G23" s="35">
        <v>26250</v>
      </c>
      <c r="H23" s="23">
        <v>0</v>
      </c>
      <c r="I23" s="23">
        <f t="shared" si="0"/>
        <v>753.375</v>
      </c>
      <c r="J23" s="23">
        <v>798</v>
      </c>
      <c r="K23" s="23">
        <f t="shared" si="1"/>
        <v>1551.375</v>
      </c>
      <c r="L23" s="23">
        <f t="shared" si="2"/>
        <v>24698.625</v>
      </c>
      <c r="M23" s="57" t="s">
        <v>306</v>
      </c>
    </row>
    <row r="24" spans="1:13" s="24" customFormat="1" ht="48" customHeight="1" x14ac:dyDescent="0.3">
      <c r="A24" s="67" t="s">
        <v>326</v>
      </c>
      <c r="B24" s="68" t="s">
        <v>24</v>
      </c>
      <c r="C24" s="68" t="s">
        <v>55</v>
      </c>
      <c r="D24" s="62" t="s">
        <v>39</v>
      </c>
      <c r="E24" s="22">
        <v>44228</v>
      </c>
      <c r="F24" s="22">
        <v>44409</v>
      </c>
      <c r="G24" s="35">
        <v>26250</v>
      </c>
      <c r="H24" s="23">
        <v>0</v>
      </c>
      <c r="I24" s="23">
        <f t="shared" si="0"/>
        <v>753.375</v>
      </c>
      <c r="J24" s="23">
        <v>798</v>
      </c>
      <c r="K24" s="23">
        <f t="shared" si="1"/>
        <v>1551.375</v>
      </c>
      <c r="L24" s="23">
        <f t="shared" si="2"/>
        <v>24698.625</v>
      </c>
      <c r="M24" s="57" t="s">
        <v>306</v>
      </c>
    </row>
    <row r="25" spans="1:13" s="24" customFormat="1" ht="48" customHeight="1" x14ac:dyDescent="0.3">
      <c r="A25" s="67" t="s">
        <v>62</v>
      </c>
      <c r="B25" s="68" t="s">
        <v>24</v>
      </c>
      <c r="C25" s="68" t="s">
        <v>55</v>
      </c>
      <c r="D25" s="62" t="s">
        <v>39</v>
      </c>
      <c r="E25" s="22">
        <v>44238</v>
      </c>
      <c r="F25" s="22">
        <v>44419</v>
      </c>
      <c r="G25" s="35">
        <v>26250</v>
      </c>
      <c r="H25" s="23">
        <v>0</v>
      </c>
      <c r="I25" s="23">
        <f t="shared" si="0"/>
        <v>753.375</v>
      </c>
      <c r="J25" s="23">
        <v>798</v>
      </c>
      <c r="K25" s="23">
        <f t="shared" si="1"/>
        <v>1551.375</v>
      </c>
      <c r="L25" s="23">
        <f t="shared" si="2"/>
        <v>24698.625</v>
      </c>
      <c r="M25" s="57" t="s">
        <v>306</v>
      </c>
    </row>
    <row r="26" spans="1:13" s="24" customFormat="1" ht="48" customHeight="1" x14ac:dyDescent="0.3">
      <c r="A26" s="67" t="s">
        <v>43</v>
      </c>
      <c r="B26" s="68" t="s">
        <v>24</v>
      </c>
      <c r="C26" s="68" t="s">
        <v>29</v>
      </c>
      <c r="D26" s="62" t="s">
        <v>39</v>
      </c>
      <c r="E26" s="22">
        <v>44228</v>
      </c>
      <c r="F26" s="22">
        <v>44409</v>
      </c>
      <c r="G26" s="35">
        <v>4125</v>
      </c>
      <c r="H26" s="23">
        <v>0</v>
      </c>
      <c r="I26" s="23">
        <f>+G26*2.87%</f>
        <v>118.3875</v>
      </c>
      <c r="J26" s="23">
        <f>+G26*3.04%</f>
        <v>125.4</v>
      </c>
      <c r="K26" s="23">
        <f>SUM(H26:J26)</f>
        <v>243.78750000000002</v>
      </c>
      <c r="L26" s="23">
        <f>G26-K26</f>
        <v>3881.2125000000001</v>
      </c>
      <c r="M26" s="57" t="s">
        <v>305</v>
      </c>
    </row>
    <row r="27" spans="1:13" s="24" customFormat="1" ht="48" customHeight="1" x14ac:dyDescent="0.3">
      <c r="A27" s="67" t="s">
        <v>44</v>
      </c>
      <c r="B27" s="68" t="s">
        <v>24</v>
      </c>
      <c r="C27" s="68" t="s">
        <v>29</v>
      </c>
      <c r="D27" s="62" t="s">
        <v>39</v>
      </c>
      <c r="E27" s="22">
        <v>44228</v>
      </c>
      <c r="F27" s="22">
        <v>44409</v>
      </c>
      <c r="G27" s="35">
        <v>13750</v>
      </c>
      <c r="H27" s="23">
        <v>0</v>
      </c>
      <c r="I27" s="23">
        <v>394.65</v>
      </c>
      <c r="J27" s="23">
        <v>418</v>
      </c>
      <c r="K27" s="23">
        <f t="shared" si="1"/>
        <v>812.65</v>
      </c>
      <c r="L27" s="23">
        <f t="shared" si="2"/>
        <v>12937.35</v>
      </c>
      <c r="M27" s="57" t="s">
        <v>305</v>
      </c>
    </row>
    <row r="28" spans="1:13" s="24" customFormat="1" ht="48" customHeight="1" x14ac:dyDescent="0.3">
      <c r="A28" s="67" t="s">
        <v>45</v>
      </c>
      <c r="B28" s="68" t="s">
        <v>24</v>
      </c>
      <c r="C28" s="68" t="s">
        <v>29</v>
      </c>
      <c r="D28" s="62" t="s">
        <v>39</v>
      </c>
      <c r="E28" s="22">
        <v>44228</v>
      </c>
      <c r="F28" s="22">
        <v>44409</v>
      </c>
      <c r="G28" s="35">
        <v>13750</v>
      </c>
      <c r="H28" s="23">
        <v>0</v>
      </c>
      <c r="I28" s="23">
        <v>394.64</v>
      </c>
      <c r="J28" s="23">
        <v>418</v>
      </c>
      <c r="K28" s="23">
        <f t="shared" si="1"/>
        <v>812.64</v>
      </c>
      <c r="L28" s="23">
        <f t="shared" si="2"/>
        <v>12937.36</v>
      </c>
      <c r="M28" s="57" t="s">
        <v>305</v>
      </c>
    </row>
    <row r="29" spans="1:13" s="24" customFormat="1" ht="48" customHeight="1" x14ac:dyDescent="0.3">
      <c r="A29" s="67" t="s">
        <v>67</v>
      </c>
      <c r="B29" s="68" t="s">
        <v>24</v>
      </c>
      <c r="C29" s="68" t="s">
        <v>29</v>
      </c>
      <c r="D29" s="62" t="s">
        <v>39</v>
      </c>
      <c r="E29" s="22">
        <v>44228</v>
      </c>
      <c r="F29" s="22">
        <v>44409</v>
      </c>
      <c r="G29" s="35">
        <v>13750</v>
      </c>
      <c r="H29" s="23">
        <v>0</v>
      </c>
      <c r="I29" s="23">
        <v>394.65</v>
      </c>
      <c r="J29" s="23">
        <v>418</v>
      </c>
      <c r="K29" s="23">
        <f t="shared" si="1"/>
        <v>812.65</v>
      </c>
      <c r="L29" s="23">
        <f t="shared" si="2"/>
        <v>12937.35</v>
      </c>
      <c r="M29" s="57" t="s">
        <v>305</v>
      </c>
    </row>
    <row r="30" spans="1:13" s="24" customFormat="1" ht="48" customHeight="1" x14ac:dyDescent="0.3">
      <c r="A30" s="67" t="s">
        <v>68</v>
      </c>
      <c r="B30" s="68" t="s">
        <v>59</v>
      </c>
      <c r="C30" s="68" t="s">
        <v>30</v>
      </c>
      <c r="D30" s="62" t="s">
        <v>39</v>
      </c>
      <c r="E30" s="22">
        <v>44228</v>
      </c>
      <c r="F30" s="22">
        <v>44409</v>
      </c>
      <c r="G30" s="35">
        <v>22000</v>
      </c>
      <c r="H30" s="23">
        <v>0</v>
      </c>
      <c r="I30" s="23">
        <f t="shared" si="0"/>
        <v>631.4</v>
      </c>
      <c r="J30" s="23">
        <v>668.8</v>
      </c>
      <c r="K30" s="23">
        <f t="shared" si="1"/>
        <v>1300.1999999999998</v>
      </c>
      <c r="L30" s="23">
        <f t="shared" si="2"/>
        <v>20699.8</v>
      </c>
      <c r="M30" s="57" t="s">
        <v>306</v>
      </c>
    </row>
    <row r="31" spans="1:13" s="24" customFormat="1" ht="48" customHeight="1" x14ac:dyDescent="0.3">
      <c r="A31" s="67" t="s">
        <v>46</v>
      </c>
      <c r="B31" s="68" t="s">
        <v>60</v>
      </c>
      <c r="C31" s="68" t="s">
        <v>56</v>
      </c>
      <c r="D31" s="62" t="s">
        <v>39</v>
      </c>
      <c r="E31" s="22">
        <v>44228</v>
      </c>
      <c r="F31" s="22">
        <v>44409</v>
      </c>
      <c r="G31" s="35">
        <v>22000</v>
      </c>
      <c r="H31" s="23">
        <v>0</v>
      </c>
      <c r="I31" s="23">
        <f t="shared" si="0"/>
        <v>631.4</v>
      </c>
      <c r="J31" s="23">
        <v>668.8</v>
      </c>
      <c r="K31" s="23">
        <f t="shared" si="1"/>
        <v>1300.1999999999998</v>
      </c>
      <c r="L31" s="23">
        <f t="shared" si="2"/>
        <v>20699.8</v>
      </c>
      <c r="M31" s="57" t="s">
        <v>305</v>
      </c>
    </row>
    <row r="32" spans="1:13" s="24" customFormat="1" ht="48" customHeight="1" x14ac:dyDescent="0.3">
      <c r="A32" s="67" t="s">
        <v>47</v>
      </c>
      <c r="B32" s="68" t="s">
        <v>60</v>
      </c>
      <c r="C32" s="68" t="s">
        <v>56</v>
      </c>
      <c r="D32" s="62" t="s">
        <v>39</v>
      </c>
      <c r="E32" s="22">
        <v>44228</v>
      </c>
      <c r="F32" s="22">
        <v>44409</v>
      </c>
      <c r="G32" s="35">
        <v>22000</v>
      </c>
      <c r="H32" s="23">
        <v>0</v>
      </c>
      <c r="I32" s="23">
        <f t="shared" si="0"/>
        <v>631.4</v>
      </c>
      <c r="J32" s="23">
        <v>668.8</v>
      </c>
      <c r="K32" s="23">
        <f t="shared" si="1"/>
        <v>1300.1999999999998</v>
      </c>
      <c r="L32" s="23">
        <f t="shared" si="2"/>
        <v>20699.8</v>
      </c>
      <c r="M32" s="57" t="s">
        <v>305</v>
      </c>
    </row>
    <row r="33" spans="1:13" s="24" customFormat="1" ht="48" customHeight="1" x14ac:dyDescent="0.3">
      <c r="A33" s="67" t="s">
        <v>48</v>
      </c>
      <c r="B33" s="68" t="s">
        <v>60</v>
      </c>
      <c r="C33" s="68" t="s">
        <v>56</v>
      </c>
      <c r="D33" s="62" t="s">
        <v>39</v>
      </c>
      <c r="E33" s="22">
        <v>44228</v>
      </c>
      <c r="F33" s="22">
        <v>44409</v>
      </c>
      <c r="G33" s="35">
        <v>22000</v>
      </c>
      <c r="H33" s="23">
        <v>0</v>
      </c>
      <c r="I33" s="23">
        <f t="shared" si="0"/>
        <v>631.4</v>
      </c>
      <c r="J33" s="23">
        <v>668.8</v>
      </c>
      <c r="K33" s="23">
        <f t="shared" si="1"/>
        <v>1300.1999999999998</v>
      </c>
      <c r="L33" s="23">
        <f t="shared" si="2"/>
        <v>20699.8</v>
      </c>
      <c r="M33" s="57" t="s">
        <v>305</v>
      </c>
    </row>
    <row r="34" spans="1:13" s="24" customFormat="1" ht="48" customHeight="1" x14ac:dyDescent="0.3">
      <c r="A34" s="67" t="s">
        <v>49</v>
      </c>
      <c r="B34" s="68" t="s">
        <v>60</v>
      </c>
      <c r="C34" s="68" t="s">
        <v>56</v>
      </c>
      <c r="D34" s="62" t="s">
        <v>39</v>
      </c>
      <c r="E34" s="22">
        <v>44228</v>
      </c>
      <c r="F34" s="22">
        <v>44409</v>
      </c>
      <c r="G34" s="35">
        <v>22000</v>
      </c>
      <c r="H34" s="23">
        <v>0</v>
      </c>
      <c r="I34" s="23">
        <f t="shared" si="0"/>
        <v>631.4</v>
      </c>
      <c r="J34" s="23">
        <v>668.8</v>
      </c>
      <c r="K34" s="23">
        <f t="shared" si="1"/>
        <v>1300.1999999999998</v>
      </c>
      <c r="L34" s="23">
        <f t="shared" si="2"/>
        <v>20699.8</v>
      </c>
      <c r="M34" s="57" t="s">
        <v>306</v>
      </c>
    </row>
    <row r="35" spans="1:13" s="24" customFormat="1" ht="48" customHeight="1" x14ac:dyDescent="0.3">
      <c r="A35" s="67" t="s">
        <v>50</v>
      </c>
      <c r="B35" s="68" t="s">
        <v>60</v>
      </c>
      <c r="C35" s="68" t="s">
        <v>56</v>
      </c>
      <c r="D35" s="62" t="s">
        <v>39</v>
      </c>
      <c r="E35" s="22">
        <v>44228</v>
      </c>
      <c r="F35" s="22">
        <v>44409</v>
      </c>
      <c r="G35" s="35">
        <v>22000</v>
      </c>
      <c r="H35" s="23">
        <v>0</v>
      </c>
      <c r="I35" s="23">
        <f t="shared" si="0"/>
        <v>631.4</v>
      </c>
      <c r="J35" s="23">
        <v>668.8</v>
      </c>
      <c r="K35" s="23">
        <f t="shared" si="1"/>
        <v>1300.1999999999998</v>
      </c>
      <c r="L35" s="23">
        <f t="shared" si="2"/>
        <v>20699.8</v>
      </c>
      <c r="M35" s="57" t="s">
        <v>306</v>
      </c>
    </row>
    <row r="36" spans="1:13" s="24" customFormat="1" ht="48" customHeight="1" x14ac:dyDescent="0.3">
      <c r="A36" s="67" t="s">
        <v>51</v>
      </c>
      <c r="B36" s="68" t="s">
        <v>60</v>
      </c>
      <c r="C36" s="68" t="s">
        <v>56</v>
      </c>
      <c r="D36" s="62" t="s">
        <v>39</v>
      </c>
      <c r="E36" s="22">
        <v>44228</v>
      </c>
      <c r="F36" s="22">
        <v>44409</v>
      </c>
      <c r="G36" s="35">
        <v>22000</v>
      </c>
      <c r="H36" s="23">
        <v>0</v>
      </c>
      <c r="I36" s="23">
        <f t="shared" si="0"/>
        <v>631.4</v>
      </c>
      <c r="J36" s="23">
        <v>668.8</v>
      </c>
      <c r="K36" s="23">
        <f t="shared" si="1"/>
        <v>1300.1999999999998</v>
      </c>
      <c r="L36" s="23">
        <f t="shared" si="2"/>
        <v>20699.8</v>
      </c>
      <c r="M36" s="57" t="s">
        <v>305</v>
      </c>
    </row>
    <row r="37" spans="1:13" s="24" customFormat="1" ht="48" customHeight="1" x14ac:dyDescent="0.3">
      <c r="A37" s="67" t="s">
        <v>52</v>
      </c>
      <c r="B37" s="68" t="s">
        <v>60</v>
      </c>
      <c r="C37" s="68" t="s">
        <v>56</v>
      </c>
      <c r="D37" s="62" t="s">
        <v>39</v>
      </c>
      <c r="E37" s="22">
        <v>44228</v>
      </c>
      <c r="F37" s="22">
        <v>44409</v>
      </c>
      <c r="G37" s="35">
        <v>22000</v>
      </c>
      <c r="H37" s="23">
        <v>0</v>
      </c>
      <c r="I37" s="23">
        <f t="shared" si="0"/>
        <v>631.4</v>
      </c>
      <c r="J37" s="23">
        <v>668.8</v>
      </c>
      <c r="K37" s="23">
        <f t="shared" si="1"/>
        <v>1300.1999999999998</v>
      </c>
      <c r="L37" s="23">
        <f t="shared" si="2"/>
        <v>20699.8</v>
      </c>
      <c r="M37" s="57" t="s">
        <v>305</v>
      </c>
    </row>
    <row r="38" spans="1:13" s="24" customFormat="1" ht="48" customHeight="1" x14ac:dyDescent="0.3">
      <c r="A38" s="67" t="s">
        <v>63</v>
      </c>
      <c r="B38" s="68" t="s">
        <v>60</v>
      </c>
      <c r="C38" s="68" t="s">
        <v>56</v>
      </c>
      <c r="D38" s="62" t="s">
        <v>39</v>
      </c>
      <c r="E38" s="22">
        <v>44228</v>
      </c>
      <c r="F38" s="22">
        <v>44409</v>
      </c>
      <c r="G38" s="35">
        <v>22000</v>
      </c>
      <c r="H38" s="23">
        <v>0</v>
      </c>
      <c r="I38" s="23">
        <f t="shared" si="0"/>
        <v>631.4</v>
      </c>
      <c r="J38" s="23">
        <v>668.8</v>
      </c>
      <c r="K38" s="23">
        <f t="shared" si="1"/>
        <v>1300.1999999999998</v>
      </c>
      <c r="L38" s="23">
        <f t="shared" si="2"/>
        <v>20699.8</v>
      </c>
      <c r="M38" s="57" t="s">
        <v>306</v>
      </c>
    </row>
    <row r="39" spans="1:13" s="24" customFormat="1" ht="48" customHeight="1" x14ac:dyDescent="0.3">
      <c r="A39" s="67" t="s">
        <v>61</v>
      </c>
      <c r="B39" s="68" t="s">
        <v>60</v>
      </c>
      <c r="C39" s="68" t="s">
        <v>54</v>
      </c>
      <c r="D39" s="62" t="s">
        <v>39</v>
      </c>
      <c r="E39" s="22">
        <v>44238</v>
      </c>
      <c r="F39" s="22">
        <v>44419</v>
      </c>
      <c r="G39" s="35">
        <v>26250</v>
      </c>
      <c r="H39" s="23">
        <v>0</v>
      </c>
      <c r="I39" s="23">
        <f t="shared" si="0"/>
        <v>753.375</v>
      </c>
      <c r="J39" s="23">
        <v>798</v>
      </c>
      <c r="K39" s="23">
        <f t="shared" si="1"/>
        <v>1551.375</v>
      </c>
      <c r="L39" s="23">
        <f t="shared" si="2"/>
        <v>24698.625</v>
      </c>
      <c r="M39" s="57" t="s">
        <v>305</v>
      </c>
    </row>
    <row r="40" spans="1:13" s="24" customFormat="1" ht="48" customHeight="1" x14ac:dyDescent="0.3">
      <c r="A40" s="67" t="s">
        <v>64</v>
      </c>
      <c r="B40" s="68" t="s">
        <v>60</v>
      </c>
      <c r="C40" s="68" t="s">
        <v>33</v>
      </c>
      <c r="D40" s="62" t="s">
        <v>39</v>
      </c>
      <c r="E40" s="22">
        <v>44238</v>
      </c>
      <c r="F40" s="22">
        <v>44419</v>
      </c>
      <c r="G40" s="35">
        <v>31500</v>
      </c>
      <c r="H40" s="23">
        <v>0</v>
      </c>
      <c r="I40" s="23">
        <f t="shared" si="0"/>
        <v>904.05</v>
      </c>
      <c r="J40" s="23">
        <v>957.6</v>
      </c>
      <c r="K40" s="23">
        <f t="shared" si="1"/>
        <v>1861.65</v>
      </c>
      <c r="L40" s="23">
        <f t="shared" si="2"/>
        <v>29638.35</v>
      </c>
      <c r="M40" s="57" t="s">
        <v>305</v>
      </c>
    </row>
    <row r="41" spans="1:13" s="37" customFormat="1" ht="48" customHeight="1" x14ac:dyDescent="0.3">
      <c r="A41" s="67" t="s">
        <v>69</v>
      </c>
      <c r="B41" s="68" t="s">
        <v>70</v>
      </c>
      <c r="C41" s="68" t="s">
        <v>71</v>
      </c>
      <c r="D41" s="62" t="s">
        <v>39</v>
      </c>
      <c r="E41" s="22">
        <v>44324</v>
      </c>
      <c r="F41" s="22">
        <v>44508</v>
      </c>
      <c r="G41" s="35">
        <v>40000</v>
      </c>
      <c r="H41" s="23">
        <v>442.65</v>
      </c>
      <c r="I41" s="23">
        <f t="shared" si="0"/>
        <v>1148</v>
      </c>
      <c r="J41" s="32">
        <v>1216</v>
      </c>
      <c r="K41" s="23">
        <f t="shared" si="1"/>
        <v>2806.65</v>
      </c>
      <c r="L41" s="23">
        <f t="shared" si="2"/>
        <v>37193.35</v>
      </c>
      <c r="M41" s="57" t="s">
        <v>306</v>
      </c>
    </row>
    <row r="42" spans="1:13" s="37" customFormat="1" ht="48" customHeight="1" x14ac:dyDescent="0.3">
      <c r="A42" s="67" t="s">
        <v>72</v>
      </c>
      <c r="B42" s="68" t="s">
        <v>70</v>
      </c>
      <c r="C42" s="68" t="s">
        <v>71</v>
      </c>
      <c r="D42" s="62" t="s">
        <v>39</v>
      </c>
      <c r="E42" s="22">
        <v>44332</v>
      </c>
      <c r="F42" s="22">
        <v>44516</v>
      </c>
      <c r="G42" s="35">
        <v>55000</v>
      </c>
      <c r="H42" s="23">
        <v>0</v>
      </c>
      <c r="I42" s="23">
        <f t="shared" si="0"/>
        <v>1578.5</v>
      </c>
      <c r="J42" s="32">
        <v>1672</v>
      </c>
      <c r="K42" s="23">
        <f t="shared" si="1"/>
        <v>3250.5</v>
      </c>
      <c r="L42" s="23">
        <f t="shared" si="2"/>
        <v>51749.5</v>
      </c>
      <c r="M42" s="58" t="s">
        <v>306</v>
      </c>
    </row>
    <row r="43" spans="1:13" s="33" customFormat="1" ht="48" customHeight="1" x14ac:dyDescent="0.3">
      <c r="A43" s="67" t="s">
        <v>73</v>
      </c>
      <c r="B43" s="68" t="s">
        <v>70</v>
      </c>
      <c r="C43" s="68" t="s">
        <v>74</v>
      </c>
      <c r="D43" s="62" t="s">
        <v>39</v>
      </c>
      <c r="E43" s="22">
        <v>44166</v>
      </c>
      <c r="F43" s="22">
        <v>44348</v>
      </c>
      <c r="G43" s="35">
        <v>30000</v>
      </c>
      <c r="H43" s="23">
        <v>0</v>
      </c>
      <c r="I43" s="23">
        <f t="shared" si="0"/>
        <v>861</v>
      </c>
      <c r="J43" s="32">
        <v>912</v>
      </c>
      <c r="K43" s="23">
        <f t="shared" si="1"/>
        <v>1773</v>
      </c>
      <c r="L43" s="23">
        <f t="shared" si="2"/>
        <v>28227</v>
      </c>
      <c r="M43" s="44" t="s">
        <v>305</v>
      </c>
    </row>
    <row r="44" spans="1:13" s="33" customFormat="1" ht="48" customHeight="1" x14ac:dyDescent="0.3">
      <c r="A44" s="67" t="s">
        <v>75</v>
      </c>
      <c r="B44" s="68" t="s">
        <v>70</v>
      </c>
      <c r="C44" s="68" t="s">
        <v>71</v>
      </c>
      <c r="D44" s="62" t="s">
        <v>39</v>
      </c>
      <c r="E44" s="40">
        <v>43626</v>
      </c>
      <c r="F44" s="22">
        <v>44357</v>
      </c>
      <c r="G44" s="35">
        <v>45000</v>
      </c>
      <c r="H44" s="23">
        <v>1148.33</v>
      </c>
      <c r="I44" s="23">
        <f t="shared" si="0"/>
        <v>1291.5</v>
      </c>
      <c r="J44" s="32">
        <v>1368</v>
      </c>
      <c r="K44" s="23">
        <f t="shared" si="1"/>
        <v>3807.83</v>
      </c>
      <c r="L44" s="23">
        <f t="shared" si="2"/>
        <v>41192.17</v>
      </c>
      <c r="M44" s="44" t="s">
        <v>305</v>
      </c>
    </row>
    <row r="45" spans="1:13" s="33" customFormat="1" ht="48" customHeight="1" x14ac:dyDescent="0.3">
      <c r="A45" s="67" t="s">
        <v>76</v>
      </c>
      <c r="B45" s="68" t="s">
        <v>70</v>
      </c>
      <c r="C45" s="68" t="s">
        <v>74</v>
      </c>
      <c r="D45" s="62" t="s">
        <v>39</v>
      </c>
      <c r="E45" s="40">
        <v>44211</v>
      </c>
      <c r="F45" s="40">
        <v>44392</v>
      </c>
      <c r="G45" s="35">
        <v>35000</v>
      </c>
      <c r="H45" s="23">
        <v>0</v>
      </c>
      <c r="I45" s="23">
        <f t="shared" si="0"/>
        <v>1004.5</v>
      </c>
      <c r="J45" s="32">
        <v>1064</v>
      </c>
      <c r="K45" s="23">
        <f t="shared" si="1"/>
        <v>2068.5</v>
      </c>
      <c r="L45" s="23">
        <f t="shared" si="2"/>
        <v>32931.5</v>
      </c>
      <c r="M45" s="44" t="s">
        <v>306</v>
      </c>
    </row>
    <row r="46" spans="1:13" s="33" customFormat="1" ht="48" customHeight="1" x14ac:dyDescent="0.3">
      <c r="A46" s="67" t="s">
        <v>77</v>
      </c>
      <c r="B46" s="68" t="s">
        <v>70</v>
      </c>
      <c r="C46" s="68" t="s">
        <v>74</v>
      </c>
      <c r="D46" s="62" t="s">
        <v>39</v>
      </c>
      <c r="E46" s="22">
        <v>44228</v>
      </c>
      <c r="F46" s="22">
        <v>44409</v>
      </c>
      <c r="G46" s="35">
        <v>35000</v>
      </c>
      <c r="H46" s="23">
        <v>0</v>
      </c>
      <c r="I46" s="23">
        <f t="shared" si="0"/>
        <v>1004.5</v>
      </c>
      <c r="J46" s="32">
        <v>1064</v>
      </c>
      <c r="K46" s="23">
        <f t="shared" si="1"/>
        <v>2068.5</v>
      </c>
      <c r="L46" s="23">
        <f t="shared" si="2"/>
        <v>32931.5</v>
      </c>
      <c r="M46" s="44" t="s">
        <v>306</v>
      </c>
    </row>
    <row r="47" spans="1:13" s="33" customFormat="1" ht="48" customHeight="1" x14ac:dyDescent="0.3">
      <c r="A47" s="67" t="s">
        <v>78</v>
      </c>
      <c r="B47" s="68" t="s">
        <v>85</v>
      </c>
      <c r="C47" s="68" t="s">
        <v>28</v>
      </c>
      <c r="D47" s="62" t="s">
        <v>39</v>
      </c>
      <c r="E47" s="44" t="s">
        <v>90</v>
      </c>
      <c r="F47" s="44" t="s">
        <v>220</v>
      </c>
      <c r="G47" s="35">
        <v>30000</v>
      </c>
      <c r="H47" s="23">
        <v>0</v>
      </c>
      <c r="I47" s="23">
        <f t="shared" si="0"/>
        <v>861</v>
      </c>
      <c r="J47" s="32">
        <v>912</v>
      </c>
      <c r="K47" s="23">
        <f t="shared" si="1"/>
        <v>1773</v>
      </c>
      <c r="L47" s="23">
        <f t="shared" si="2"/>
        <v>28227</v>
      </c>
      <c r="M47" s="44" t="s">
        <v>305</v>
      </c>
    </row>
    <row r="48" spans="1:13" s="33" customFormat="1" ht="48" customHeight="1" x14ac:dyDescent="0.3">
      <c r="A48" s="67" t="s">
        <v>79</v>
      </c>
      <c r="B48" s="68" t="s">
        <v>70</v>
      </c>
      <c r="C48" s="68" t="s">
        <v>84</v>
      </c>
      <c r="D48" s="62" t="s">
        <v>39</v>
      </c>
      <c r="E48" s="44" t="s">
        <v>90</v>
      </c>
      <c r="F48" s="44" t="s">
        <v>220</v>
      </c>
      <c r="G48" s="35">
        <v>25000</v>
      </c>
      <c r="H48" s="23">
        <v>0</v>
      </c>
      <c r="I48" s="23">
        <f t="shared" si="0"/>
        <v>717.5</v>
      </c>
      <c r="J48" s="32">
        <v>760</v>
      </c>
      <c r="K48" s="23">
        <f t="shared" si="1"/>
        <v>1477.5</v>
      </c>
      <c r="L48" s="23">
        <f t="shared" si="2"/>
        <v>23522.5</v>
      </c>
      <c r="M48" s="44" t="s">
        <v>306</v>
      </c>
    </row>
    <row r="49" spans="1:13" s="33" customFormat="1" ht="48" customHeight="1" x14ac:dyDescent="0.3">
      <c r="A49" s="67" t="s">
        <v>80</v>
      </c>
      <c r="B49" s="68" t="s">
        <v>23</v>
      </c>
      <c r="C49" s="68" t="s">
        <v>83</v>
      </c>
      <c r="D49" s="62" t="s">
        <v>39</v>
      </c>
      <c r="E49" s="44" t="s">
        <v>90</v>
      </c>
      <c r="F49" s="44" t="s">
        <v>220</v>
      </c>
      <c r="G49" s="35">
        <v>30000</v>
      </c>
      <c r="H49" s="23">
        <v>0</v>
      </c>
      <c r="I49" s="23">
        <f t="shared" si="0"/>
        <v>861</v>
      </c>
      <c r="J49" s="32">
        <v>912</v>
      </c>
      <c r="K49" s="23">
        <f t="shared" si="1"/>
        <v>1773</v>
      </c>
      <c r="L49" s="23">
        <f t="shared" si="2"/>
        <v>28227</v>
      </c>
      <c r="M49" s="44" t="s">
        <v>305</v>
      </c>
    </row>
    <row r="50" spans="1:13" s="33" customFormat="1" ht="48" customHeight="1" x14ac:dyDescent="0.3">
      <c r="A50" s="67" t="s">
        <v>81</v>
      </c>
      <c r="B50" s="68" t="s">
        <v>23</v>
      </c>
      <c r="C50" s="68" t="s">
        <v>83</v>
      </c>
      <c r="D50" s="62" t="s">
        <v>39</v>
      </c>
      <c r="E50" s="44" t="s">
        <v>90</v>
      </c>
      <c r="F50" s="44" t="s">
        <v>220</v>
      </c>
      <c r="G50" s="35">
        <v>30000</v>
      </c>
      <c r="H50" s="23">
        <v>0</v>
      </c>
      <c r="I50" s="23">
        <f t="shared" si="0"/>
        <v>861</v>
      </c>
      <c r="J50" s="32">
        <v>912</v>
      </c>
      <c r="K50" s="23">
        <f t="shared" si="1"/>
        <v>1773</v>
      </c>
      <c r="L50" s="23">
        <f t="shared" si="2"/>
        <v>28227</v>
      </c>
      <c r="M50" s="44" t="s">
        <v>306</v>
      </c>
    </row>
    <row r="51" spans="1:13" s="33" customFormat="1" ht="48" customHeight="1" x14ac:dyDescent="0.3">
      <c r="A51" s="67" t="s">
        <v>82</v>
      </c>
      <c r="B51" s="68" t="s">
        <v>23</v>
      </c>
      <c r="C51" s="68" t="s">
        <v>83</v>
      </c>
      <c r="D51" s="62" t="s">
        <v>39</v>
      </c>
      <c r="E51" s="44" t="s">
        <v>90</v>
      </c>
      <c r="F51" s="44" t="s">
        <v>220</v>
      </c>
      <c r="G51" s="35">
        <v>30000</v>
      </c>
      <c r="H51" s="23">
        <v>0</v>
      </c>
      <c r="I51" s="23">
        <f t="shared" si="0"/>
        <v>861</v>
      </c>
      <c r="J51" s="32">
        <v>912</v>
      </c>
      <c r="K51" s="23">
        <f t="shared" si="1"/>
        <v>1773</v>
      </c>
      <c r="L51" s="23">
        <f t="shared" si="2"/>
        <v>28227</v>
      </c>
      <c r="M51" s="44" t="s">
        <v>306</v>
      </c>
    </row>
    <row r="52" spans="1:13" s="33" customFormat="1" ht="47.25" customHeight="1" x14ac:dyDescent="0.3">
      <c r="A52" s="67" t="s">
        <v>88</v>
      </c>
      <c r="B52" s="68" t="s">
        <v>70</v>
      </c>
      <c r="C52" s="68" t="s">
        <v>71</v>
      </c>
      <c r="D52" s="62" t="s">
        <v>39</v>
      </c>
      <c r="E52" s="42">
        <v>44256</v>
      </c>
      <c r="F52" s="42">
        <v>44409</v>
      </c>
      <c r="G52" s="35">
        <v>70000</v>
      </c>
      <c r="H52" s="23">
        <v>5368.48</v>
      </c>
      <c r="I52" s="23">
        <f t="shared" si="0"/>
        <v>2009</v>
      </c>
      <c r="J52" s="32">
        <v>2128</v>
      </c>
      <c r="K52" s="23">
        <f t="shared" si="1"/>
        <v>9505.48</v>
      </c>
      <c r="L52" s="23">
        <f t="shared" si="2"/>
        <v>60494.520000000004</v>
      </c>
      <c r="M52" s="44" t="s">
        <v>306</v>
      </c>
    </row>
    <row r="53" spans="1:13" s="33" customFormat="1" ht="47.25" customHeight="1" x14ac:dyDescent="0.3">
      <c r="A53" s="67" t="s">
        <v>89</v>
      </c>
      <c r="B53" s="68" t="s">
        <v>70</v>
      </c>
      <c r="C53" s="68" t="s">
        <v>71</v>
      </c>
      <c r="D53" s="62" t="s">
        <v>39</v>
      </c>
      <c r="E53" s="42">
        <v>44256</v>
      </c>
      <c r="F53" s="42">
        <v>44409</v>
      </c>
      <c r="G53" s="35">
        <v>40000</v>
      </c>
      <c r="H53" s="23">
        <v>442.65</v>
      </c>
      <c r="I53" s="23">
        <f t="shared" si="0"/>
        <v>1148</v>
      </c>
      <c r="J53" s="35">
        <v>1216</v>
      </c>
      <c r="K53" s="23">
        <f t="shared" si="1"/>
        <v>2806.65</v>
      </c>
      <c r="L53" s="23">
        <f t="shared" si="2"/>
        <v>37193.35</v>
      </c>
      <c r="M53" s="44" t="s">
        <v>306</v>
      </c>
    </row>
    <row r="54" spans="1:13" s="33" customFormat="1" ht="47.25" customHeight="1" x14ac:dyDescent="0.3">
      <c r="A54" s="67" t="s">
        <v>92</v>
      </c>
      <c r="B54" s="68" t="s">
        <v>93</v>
      </c>
      <c r="C54" s="68" t="s">
        <v>94</v>
      </c>
      <c r="D54" s="62" t="s">
        <v>39</v>
      </c>
      <c r="E54" s="42">
        <v>44256</v>
      </c>
      <c r="F54" s="42">
        <v>44409</v>
      </c>
      <c r="G54" s="35">
        <v>22000</v>
      </c>
      <c r="H54" s="23">
        <v>0</v>
      </c>
      <c r="I54" s="23">
        <f t="shared" si="0"/>
        <v>631.4</v>
      </c>
      <c r="J54" s="32">
        <v>668.8</v>
      </c>
      <c r="K54" s="23">
        <f t="shared" si="1"/>
        <v>1300.1999999999998</v>
      </c>
      <c r="L54" s="23">
        <f t="shared" si="2"/>
        <v>20699.8</v>
      </c>
      <c r="M54" s="44" t="s">
        <v>306</v>
      </c>
    </row>
    <row r="55" spans="1:13" s="33" customFormat="1" ht="47.25" customHeight="1" x14ac:dyDescent="0.3">
      <c r="A55" s="67" t="s">
        <v>95</v>
      </c>
      <c r="B55" s="68" t="s">
        <v>24</v>
      </c>
      <c r="C55" s="68" t="s">
        <v>55</v>
      </c>
      <c r="D55" s="62" t="s">
        <v>39</v>
      </c>
      <c r="E55" s="42">
        <v>44256</v>
      </c>
      <c r="F55" s="42">
        <v>44409</v>
      </c>
      <c r="G55" s="35">
        <v>35000</v>
      </c>
      <c r="H55" s="23">
        <v>0</v>
      </c>
      <c r="I55" s="23">
        <f t="shared" si="0"/>
        <v>1004.5</v>
      </c>
      <c r="J55" s="32">
        <v>1064</v>
      </c>
      <c r="K55" s="23">
        <f t="shared" si="1"/>
        <v>2068.5</v>
      </c>
      <c r="L55" s="23">
        <f t="shared" si="2"/>
        <v>32931.5</v>
      </c>
      <c r="M55" s="44" t="s">
        <v>306</v>
      </c>
    </row>
    <row r="56" spans="1:13" s="33" customFormat="1" ht="47.25" customHeight="1" x14ac:dyDescent="0.3">
      <c r="A56" s="67" t="s">
        <v>96</v>
      </c>
      <c r="B56" s="68" t="s">
        <v>97</v>
      </c>
      <c r="C56" s="68" t="s">
        <v>98</v>
      </c>
      <c r="D56" s="62" t="s">
        <v>39</v>
      </c>
      <c r="E56" s="42">
        <v>44256</v>
      </c>
      <c r="F56" s="42">
        <v>44409</v>
      </c>
      <c r="G56" s="35">
        <v>190000</v>
      </c>
      <c r="H56" s="23">
        <v>33694.99</v>
      </c>
      <c r="I56" s="23">
        <f t="shared" si="0"/>
        <v>5453</v>
      </c>
      <c r="J56" s="32">
        <v>4098.53</v>
      </c>
      <c r="K56" s="23">
        <f t="shared" si="1"/>
        <v>43246.52</v>
      </c>
      <c r="L56" s="23">
        <f t="shared" si="2"/>
        <v>146753.48000000001</v>
      </c>
      <c r="M56" s="44" t="s">
        <v>306</v>
      </c>
    </row>
    <row r="57" spans="1:13" s="33" customFormat="1" ht="47.25" customHeight="1" x14ac:dyDescent="0.3">
      <c r="A57" s="67" t="s">
        <v>99</v>
      </c>
      <c r="B57" s="68" t="s">
        <v>100</v>
      </c>
      <c r="C57" s="68" t="s">
        <v>101</v>
      </c>
      <c r="D57" s="62" t="s">
        <v>39</v>
      </c>
      <c r="E57" s="44" t="s">
        <v>90</v>
      </c>
      <c r="F57" s="44" t="s">
        <v>220</v>
      </c>
      <c r="G57" s="35">
        <v>125000</v>
      </c>
      <c r="H57" s="23">
        <v>17985.990000000002</v>
      </c>
      <c r="I57" s="23">
        <f t="shared" si="0"/>
        <v>3587.5</v>
      </c>
      <c r="J57" s="32">
        <v>3800</v>
      </c>
      <c r="K57" s="23">
        <f t="shared" si="1"/>
        <v>25373.49</v>
      </c>
      <c r="L57" s="23">
        <f t="shared" si="2"/>
        <v>99626.51</v>
      </c>
      <c r="M57" s="44" t="s">
        <v>305</v>
      </c>
    </row>
    <row r="58" spans="1:13" s="33" customFormat="1" ht="47.25" customHeight="1" x14ac:dyDescent="0.3">
      <c r="A58" s="67" t="s">
        <v>106</v>
      </c>
      <c r="B58" s="68" t="s">
        <v>70</v>
      </c>
      <c r="C58" s="68" t="s">
        <v>118</v>
      </c>
      <c r="D58" s="62" t="s">
        <v>39</v>
      </c>
      <c r="E58" s="42">
        <v>44271</v>
      </c>
      <c r="F58" s="42">
        <v>44424</v>
      </c>
      <c r="G58" s="35">
        <v>70000</v>
      </c>
      <c r="H58" s="23">
        <v>5368.48</v>
      </c>
      <c r="I58" s="23">
        <f t="shared" si="0"/>
        <v>2009</v>
      </c>
      <c r="J58" s="32">
        <v>2128</v>
      </c>
      <c r="K58" s="23">
        <f t="shared" si="1"/>
        <v>9505.48</v>
      </c>
      <c r="L58" s="23">
        <f t="shared" si="2"/>
        <v>60494.520000000004</v>
      </c>
      <c r="M58" s="44" t="s">
        <v>306</v>
      </c>
    </row>
    <row r="59" spans="1:13" s="33" customFormat="1" ht="47.25" customHeight="1" x14ac:dyDescent="0.3">
      <c r="A59" s="67" t="s">
        <v>107</v>
      </c>
      <c r="B59" s="68" t="s">
        <v>116</v>
      </c>
      <c r="C59" s="68" t="s">
        <v>119</v>
      </c>
      <c r="D59" s="62" t="s">
        <v>39</v>
      </c>
      <c r="E59" s="42">
        <v>44278</v>
      </c>
      <c r="F59" s="42">
        <v>44431</v>
      </c>
      <c r="G59" s="35">
        <v>95000</v>
      </c>
      <c r="H59" s="23">
        <v>10929.24</v>
      </c>
      <c r="I59" s="23">
        <f t="shared" si="0"/>
        <v>2726.5</v>
      </c>
      <c r="J59" s="32">
        <v>2888</v>
      </c>
      <c r="K59" s="23">
        <f t="shared" si="1"/>
        <v>16543.739999999998</v>
      </c>
      <c r="L59" s="23">
        <f t="shared" si="2"/>
        <v>78456.260000000009</v>
      </c>
      <c r="M59" s="44" t="s">
        <v>306</v>
      </c>
    </row>
    <row r="60" spans="1:13" s="33" customFormat="1" ht="47.25" customHeight="1" x14ac:dyDescent="0.3">
      <c r="A60" s="67" t="s">
        <v>108</v>
      </c>
      <c r="B60" s="68" t="s">
        <v>116</v>
      </c>
      <c r="C60" s="68" t="s">
        <v>120</v>
      </c>
      <c r="D60" s="62" t="s">
        <v>39</v>
      </c>
      <c r="E60" s="42">
        <v>44268</v>
      </c>
      <c r="F60" s="42">
        <v>44421</v>
      </c>
      <c r="G60" s="35">
        <v>110000</v>
      </c>
      <c r="H60" s="23">
        <v>14457.62</v>
      </c>
      <c r="I60" s="23">
        <f t="shared" si="0"/>
        <v>3157</v>
      </c>
      <c r="J60" s="32">
        <v>3344</v>
      </c>
      <c r="K60" s="23">
        <f t="shared" si="1"/>
        <v>20958.620000000003</v>
      </c>
      <c r="L60" s="23">
        <f t="shared" si="2"/>
        <v>89041.38</v>
      </c>
      <c r="M60" s="44" t="s">
        <v>306</v>
      </c>
    </row>
    <row r="61" spans="1:13" s="33" customFormat="1" ht="47.25" customHeight="1" x14ac:dyDescent="0.3">
      <c r="A61" s="67" t="s">
        <v>109</v>
      </c>
      <c r="B61" s="68" t="s">
        <v>116</v>
      </c>
      <c r="C61" s="68" t="s">
        <v>190</v>
      </c>
      <c r="D61" s="62" t="s">
        <v>39</v>
      </c>
      <c r="E61" s="42">
        <v>44272</v>
      </c>
      <c r="F61" s="42">
        <v>44425</v>
      </c>
      <c r="G61" s="35">
        <v>55000</v>
      </c>
      <c r="H61" s="23">
        <v>2559.6799999999998</v>
      </c>
      <c r="I61" s="23">
        <f t="shared" si="0"/>
        <v>1578.5</v>
      </c>
      <c r="J61" s="32">
        <v>1672</v>
      </c>
      <c r="K61" s="23">
        <f t="shared" si="1"/>
        <v>5810.18</v>
      </c>
      <c r="L61" s="23">
        <f t="shared" si="2"/>
        <v>49189.82</v>
      </c>
      <c r="M61" s="44" t="s">
        <v>306</v>
      </c>
    </row>
    <row r="62" spans="1:13" s="33" customFormat="1" ht="47.25" customHeight="1" x14ac:dyDescent="0.3">
      <c r="A62" s="67" t="s">
        <v>110</v>
      </c>
      <c r="B62" s="68" t="s">
        <v>121</v>
      </c>
      <c r="C62" s="68" t="s">
        <v>122</v>
      </c>
      <c r="D62" s="62" t="s">
        <v>39</v>
      </c>
      <c r="E62" s="42">
        <v>44256</v>
      </c>
      <c r="F62" s="42">
        <v>44409</v>
      </c>
      <c r="G62" s="35">
        <v>125000</v>
      </c>
      <c r="H62" s="23">
        <v>17985.990000000002</v>
      </c>
      <c r="I62" s="23">
        <f t="shared" si="0"/>
        <v>3587.5</v>
      </c>
      <c r="J62" s="32">
        <v>3800</v>
      </c>
      <c r="K62" s="23">
        <f t="shared" si="1"/>
        <v>25373.49</v>
      </c>
      <c r="L62" s="23">
        <f t="shared" si="2"/>
        <v>99626.51</v>
      </c>
      <c r="M62" s="44" t="s">
        <v>306</v>
      </c>
    </row>
    <row r="63" spans="1:13" s="33" customFormat="1" ht="47.25" customHeight="1" x14ac:dyDescent="0.3">
      <c r="A63" s="67" t="s">
        <v>111</v>
      </c>
      <c r="B63" s="68" t="s">
        <v>22</v>
      </c>
      <c r="C63" s="68" t="s">
        <v>123</v>
      </c>
      <c r="D63" s="62" t="s">
        <v>39</v>
      </c>
      <c r="E63" s="42">
        <v>44272</v>
      </c>
      <c r="F63" s="42">
        <v>44425</v>
      </c>
      <c r="G63" s="35">
        <v>50000</v>
      </c>
      <c r="H63" s="23">
        <v>1854</v>
      </c>
      <c r="I63" s="23">
        <f t="shared" si="0"/>
        <v>1435</v>
      </c>
      <c r="J63" s="32">
        <v>1520</v>
      </c>
      <c r="K63" s="23">
        <f t="shared" si="1"/>
        <v>4809</v>
      </c>
      <c r="L63" s="23">
        <f t="shared" si="2"/>
        <v>45191</v>
      </c>
      <c r="M63" s="44" t="s">
        <v>305</v>
      </c>
    </row>
    <row r="64" spans="1:13" s="33" customFormat="1" ht="47.25" customHeight="1" x14ac:dyDescent="0.3">
      <c r="A64" s="67" t="s">
        <v>112</v>
      </c>
      <c r="B64" s="68" t="s">
        <v>70</v>
      </c>
      <c r="C64" s="68" t="s">
        <v>124</v>
      </c>
      <c r="D64" s="62" t="s">
        <v>39</v>
      </c>
      <c r="E64" s="22">
        <v>44266</v>
      </c>
      <c r="F64" s="22">
        <v>44419</v>
      </c>
      <c r="G64" s="35">
        <v>105000</v>
      </c>
      <c r="H64" s="23">
        <v>11037.06</v>
      </c>
      <c r="I64" s="23">
        <f t="shared" si="0"/>
        <v>3013.5</v>
      </c>
      <c r="J64" s="32">
        <v>3192</v>
      </c>
      <c r="K64" s="23">
        <f t="shared" si="1"/>
        <v>17242.559999999998</v>
      </c>
      <c r="L64" s="23">
        <f t="shared" si="2"/>
        <v>87757.440000000002</v>
      </c>
      <c r="M64" s="44" t="s">
        <v>306</v>
      </c>
    </row>
    <row r="65" spans="1:13" s="33" customFormat="1" ht="47.25" customHeight="1" x14ac:dyDescent="0.3">
      <c r="A65" s="67" t="s">
        <v>113</v>
      </c>
      <c r="B65" s="68" t="s">
        <v>125</v>
      </c>
      <c r="C65" s="68" t="s">
        <v>126</v>
      </c>
      <c r="D65" s="62" t="s">
        <v>39</v>
      </c>
      <c r="E65" s="42">
        <v>44269</v>
      </c>
      <c r="F65" s="42">
        <v>44422</v>
      </c>
      <c r="G65" s="35">
        <v>175000</v>
      </c>
      <c r="H65" s="23">
        <v>30052.61</v>
      </c>
      <c r="I65" s="23">
        <f t="shared" si="0"/>
        <v>5022.5</v>
      </c>
      <c r="J65" s="32">
        <v>4098.53</v>
      </c>
      <c r="K65" s="23">
        <f t="shared" si="1"/>
        <v>39173.64</v>
      </c>
      <c r="L65" s="23">
        <f t="shared" si="2"/>
        <v>135826.35999999999</v>
      </c>
      <c r="M65" s="44" t="s">
        <v>305</v>
      </c>
    </row>
    <row r="66" spans="1:13" s="33" customFormat="1" ht="47.25" customHeight="1" x14ac:dyDescent="0.3">
      <c r="A66" s="67" t="s">
        <v>115</v>
      </c>
      <c r="B66" s="68" t="s">
        <v>116</v>
      </c>
      <c r="C66" s="68" t="s">
        <v>117</v>
      </c>
      <c r="D66" s="62" t="s">
        <v>39</v>
      </c>
      <c r="E66" s="42">
        <v>44272</v>
      </c>
      <c r="F66" s="42">
        <v>44425</v>
      </c>
      <c r="G66" s="35">
        <v>110000</v>
      </c>
      <c r="H66" s="23">
        <v>14457.62</v>
      </c>
      <c r="I66" s="23">
        <f t="shared" si="0"/>
        <v>3157</v>
      </c>
      <c r="J66" s="32">
        <v>3344</v>
      </c>
      <c r="K66" s="23">
        <f t="shared" si="1"/>
        <v>20958.620000000003</v>
      </c>
      <c r="L66" s="23">
        <f t="shared" si="2"/>
        <v>89041.38</v>
      </c>
      <c r="M66" s="44" t="s">
        <v>306</v>
      </c>
    </row>
    <row r="67" spans="1:13" s="33" customFormat="1" ht="47.25" customHeight="1" x14ac:dyDescent="0.3">
      <c r="A67" s="67" t="s">
        <v>102</v>
      </c>
      <c r="B67" s="68" t="s">
        <v>103</v>
      </c>
      <c r="C67" s="68" t="s">
        <v>104</v>
      </c>
      <c r="D67" s="62" t="s">
        <v>39</v>
      </c>
      <c r="E67" s="42">
        <v>44256</v>
      </c>
      <c r="F67" s="42">
        <v>44409</v>
      </c>
      <c r="G67" s="35">
        <v>145000</v>
      </c>
      <c r="H67" s="23">
        <v>22767.86</v>
      </c>
      <c r="I67" s="23">
        <f t="shared" si="0"/>
        <v>4161.5</v>
      </c>
      <c r="J67" s="32">
        <v>4098.53</v>
      </c>
      <c r="K67" s="23">
        <f t="shared" si="1"/>
        <v>31027.89</v>
      </c>
      <c r="L67" s="23">
        <f t="shared" si="2"/>
        <v>113972.11</v>
      </c>
      <c r="M67" s="44" t="s">
        <v>306</v>
      </c>
    </row>
    <row r="68" spans="1:13" s="33" customFormat="1" ht="47.25" customHeight="1" x14ac:dyDescent="0.3">
      <c r="A68" s="67" t="s">
        <v>127</v>
      </c>
      <c r="B68" s="68" t="s">
        <v>60</v>
      </c>
      <c r="C68" s="68" t="s">
        <v>128</v>
      </c>
      <c r="D68" s="62" t="s">
        <v>39</v>
      </c>
      <c r="E68" s="44" t="s">
        <v>90</v>
      </c>
      <c r="F68" s="44" t="s">
        <v>220</v>
      </c>
      <c r="G68" s="35">
        <v>35000</v>
      </c>
      <c r="H68" s="23">
        <v>0</v>
      </c>
      <c r="I68" s="23">
        <f t="shared" si="0"/>
        <v>1004.5</v>
      </c>
      <c r="J68" s="32">
        <v>1064</v>
      </c>
      <c r="K68" s="23">
        <f t="shared" si="1"/>
        <v>2068.5</v>
      </c>
      <c r="L68" s="23">
        <f t="shared" si="2"/>
        <v>32931.5</v>
      </c>
      <c r="M68" s="44" t="s">
        <v>305</v>
      </c>
    </row>
    <row r="69" spans="1:13" s="33" customFormat="1" ht="47.25" customHeight="1" x14ac:dyDescent="0.3">
      <c r="A69" s="67" t="s">
        <v>129</v>
      </c>
      <c r="B69" s="68" t="s">
        <v>97</v>
      </c>
      <c r="C69" s="68" t="s">
        <v>130</v>
      </c>
      <c r="D69" s="62" t="s">
        <v>39</v>
      </c>
      <c r="E69" s="44" t="s">
        <v>90</v>
      </c>
      <c r="F69" s="44" t="s">
        <v>220</v>
      </c>
      <c r="G69" s="35">
        <v>90000</v>
      </c>
      <c r="H69" s="23">
        <v>9753.1200000000008</v>
      </c>
      <c r="I69" s="23">
        <f t="shared" ref="I69:I101" si="3">+G69*2.87%</f>
        <v>2583</v>
      </c>
      <c r="J69" s="32">
        <v>2736</v>
      </c>
      <c r="K69" s="23">
        <f t="shared" ref="K69:K101" si="4">SUM(H69:J69)</f>
        <v>15072.12</v>
      </c>
      <c r="L69" s="23">
        <f t="shared" ref="L69:L101" si="5">G69-K69</f>
        <v>74927.88</v>
      </c>
      <c r="M69" s="44" t="s">
        <v>305</v>
      </c>
    </row>
    <row r="70" spans="1:13" s="33" customFormat="1" ht="47.25" customHeight="1" x14ac:dyDescent="0.3">
      <c r="A70" s="67" t="s">
        <v>131</v>
      </c>
      <c r="B70" s="68" t="s">
        <v>179</v>
      </c>
      <c r="C70" s="68" t="s">
        <v>132</v>
      </c>
      <c r="D70" s="62" t="s">
        <v>39</v>
      </c>
      <c r="E70" s="44" t="s">
        <v>90</v>
      </c>
      <c r="F70" s="44" t="s">
        <v>220</v>
      </c>
      <c r="G70" s="35">
        <v>105000</v>
      </c>
      <c r="H70" s="23">
        <v>13281.49</v>
      </c>
      <c r="I70" s="23">
        <f t="shared" si="3"/>
        <v>3013.5</v>
      </c>
      <c r="J70" s="32">
        <v>3192</v>
      </c>
      <c r="K70" s="23">
        <f t="shared" si="4"/>
        <v>19486.989999999998</v>
      </c>
      <c r="L70" s="23">
        <f t="shared" si="5"/>
        <v>85513.010000000009</v>
      </c>
      <c r="M70" s="44" t="s">
        <v>306</v>
      </c>
    </row>
    <row r="71" spans="1:13" s="33" customFormat="1" ht="47.25" customHeight="1" x14ac:dyDescent="0.3">
      <c r="A71" s="67" t="s">
        <v>133</v>
      </c>
      <c r="B71" s="68" t="s">
        <v>180</v>
      </c>
      <c r="C71" s="68" t="s">
        <v>134</v>
      </c>
      <c r="D71" s="62" t="s">
        <v>39</v>
      </c>
      <c r="E71" s="44" t="s">
        <v>225</v>
      </c>
      <c r="F71" s="44" t="s">
        <v>222</v>
      </c>
      <c r="G71" s="35">
        <v>100000</v>
      </c>
      <c r="H71" s="23">
        <v>12105.37</v>
      </c>
      <c r="I71" s="23">
        <f t="shared" si="3"/>
        <v>2870</v>
      </c>
      <c r="J71" s="32">
        <v>3040</v>
      </c>
      <c r="K71" s="23">
        <f t="shared" si="4"/>
        <v>18015.370000000003</v>
      </c>
      <c r="L71" s="23">
        <f t="shared" si="5"/>
        <v>81984.63</v>
      </c>
      <c r="M71" s="44" t="s">
        <v>306</v>
      </c>
    </row>
    <row r="72" spans="1:13" s="33" customFormat="1" ht="47.25" customHeight="1" x14ac:dyDescent="0.3">
      <c r="A72" s="67" t="s">
        <v>135</v>
      </c>
      <c r="B72" s="68" t="s">
        <v>181</v>
      </c>
      <c r="C72" s="68" t="s">
        <v>136</v>
      </c>
      <c r="D72" s="62" t="s">
        <v>39</v>
      </c>
      <c r="E72" s="44" t="s">
        <v>225</v>
      </c>
      <c r="F72" s="44" t="s">
        <v>222</v>
      </c>
      <c r="G72" s="35">
        <v>40000</v>
      </c>
      <c r="H72" s="23">
        <v>442.65</v>
      </c>
      <c r="I72" s="23">
        <f t="shared" si="3"/>
        <v>1148</v>
      </c>
      <c r="J72" s="32">
        <v>1216</v>
      </c>
      <c r="K72" s="23">
        <f t="shared" si="4"/>
        <v>2806.65</v>
      </c>
      <c r="L72" s="23">
        <f t="shared" si="5"/>
        <v>37193.35</v>
      </c>
      <c r="M72" s="44" t="s">
        <v>305</v>
      </c>
    </row>
    <row r="73" spans="1:13" s="33" customFormat="1" ht="47.25" customHeight="1" x14ac:dyDescent="0.3">
      <c r="A73" s="67" t="s">
        <v>137</v>
      </c>
      <c r="B73" s="68" t="s">
        <v>165</v>
      </c>
      <c r="C73" s="68" t="s">
        <v>138</v>
      </c>
      <c r="D73" s="62" t="s">
        <v>39</v>
      </c>
      <c r="E73" s="44" t="s">
        <v>225</v>
      </c>
      <c r="F73" s="44" t="s">
        <v>222</v>
      </c>
      <c r="G73" s="35">
        <v>70000</v>
      </c>
      <c r="H73" s="23">
        <v>5368.48</v>
      </c>
      <c r="I73" s="23">
        <f t="shared" si="3"/>
        <v>2009</v>
      </c>
      <c r="J73" s="32">
        <v>2128</v>
      </c>
      <c r="K73" s="23">
        <f t="shared" si="4"/>
        <v>9505.48</v>
      </c>
      <c r="L73" s="23">
        <f t="shared" si="5"/>
        <v>60494.520000000004</v>
      </c>
      <c r="M73" s="44" t="s">
        <v>305</v>
      </c>
    </row>
    <row r="74" spans="1:13" s="33" customFormat="1" ht="47.25" customHeight="1" x14ac:dyDescent="0.3">
      <c r="A74" s="67" t="s">
        <v>139</v>
      </c>
      <c r="B74" s="68" t="s">
        <v>114</v>
      </c>
      <c r="C74" s="68" t="s">
        <v>138</v>
      </c>
      <c r="D74" s="62" t="s">
        <v>39</v>
      </c>
      <c r="E74" s="44" t="s">
        <v>225</v>
      </c>
      <c r="F74" s="44" t="s">
        <v>222</v>
      </c>
      <c r="G74" s="35">
        <v>55000</v>
      </c>
      <c r="H74" s="23">
        <v>2559.6799999999998</v>
      </c>
      <c r="I74" s="23">
        <f t="shared" si="3"/>
        <v>1578.5</v>
      </c>
      <c r="J74" s="32">
        <v>1672</v>
      </c>
      <c r="K74" s="23">
        <f t="shared" si="4"/>
        <v>5810.18</v>
      </c>
      <c r="L74" s="23">
        <f t="shared" si="5"/>
        <v>49189.82</v>
      </c>
      <c r="M74" s="44" t="s">
        <v>306</v>
      </c>
    </row>
    <row r="75" spans="1:13" s="33" customFormat="1" ht="47.25" customHeight="1" x14ac:dyDescent="0.3">
      <c r="A75" s="67" t="s">
        <v>140</v>
      </c>
      <c r="B75" s="68" t="s">
        <v>168</v>
      </c>
      <c r="C75" s="68" t="s">
        <v>141</v>
      </c>
      <c r="D75" s="62" t="s">
        <v>39</v>
      </c>
      <c r="E75" s="44" t="s">
        <v>225</v>
      </c>
      <c r="F75" s="44" t="s">
        <v>222</v>
      </c>
      <c r="G75" s="35">
        <v>70000</v>
      </c>
      <c r="H75" s="23">
        <v>5368.48</v>
      </c>
      <c r="I75" s="23">
        <f t="shared" si="3"/>
        <v>2009</v>
      </c>
      <c r="J75" s="32">
        <v>2128</v>
      </c>
      <c r="K75" s="23">
        <f t="shared" si="4"/>
        <v>9505.48</v>
      </c>
      <c r="L75" s="23">
        <f t="shared" si="5"/>
        <v>60494.520000000004</v>
      </c>
      <c r="M75" s="44" t="s">
        <v>305</v>
      </c>
    </row>
    <row r="76" spans="1:13" s="33" customFormat="1" ht="47.25" customHeight="1" x14ac:dyDescent="0.3">
      <c r="A76" s="67" t="s">
        <v>142</v>
      </c>
      <c r="B76" s="68" t="s">
        <v>168</v>
      </c>
      <c r="C76" s="68" t="s">
        <v>143</v>
      </c>
      <c r="D76" s="62" t="s">
        <v>39</v>
      </c>
      <c r="E76" s="44" t="s">
        <v>225</v>
      </c>
      <c r="F76" s="44" t="s">
        <v>222</v>
      </c>
      <c r="G76" s="35">
        <v>100000</v>
      </c>
      <c r="H76" s="23">
        <v>12105.37</v>
      </c>
      <c r="I76" s="23">
        <f t="shared" si="3"/>
        <v>2870</v>
      </c>
      <c r="J76" s="32">
        <v>3040</v>
      </c>
      <c r="K76" s="23">
        <f t="shared" si="4"/>
        <v>18015.370000000003</v>
      </c>
      <c r="L76" s="23">
        <f t="shared" si="5"/>
        <v>81984.63</v>
      </c>
      <c r="M76" s="44" t="s">
        <v>305</v>
      </c>
    </row>
    <row r="77" spans="1:13" s="33" customFormat="1" ht="47.25" customHeight="1" x14ac:dyDescent="0.3">
      <c r="A77" s="67" t="s">
        <v>144</v>
      </c>
      <c r="B77" s="68" t="s">
        <v>182</v>
      </c>
      <c r="C77" s="68" t="s">
        <v>145</v>
      </c>
      <c r="D77" s="62" t="s">
        <v>39</v>
      </c>
      <c r="E77" s="44" t="s">
        <v>224</v>
      </c>
      <c r="F77" s="44" t="s">
        <v>223</v>
      </c>
      <c r="G77" s="35">
        <v>40000</v>
      </c>
      <c r="H77" s="23">
        <v>442.65</v>
      </c>
      <c r="I77" s="23">
        <f t="shared" si="3"/>
        <v>1148</v>
      </c>
      <c r="J77" s="32">
        <v>1216</v>
      </c>
      <c r="K77" s="23">
        <f t="shared" si="4"/>
        <v>2806.65</v>
      </c>
      <c r="L77" s="23">
        <f t="shared" si="5"/>
        <v>37193.35</v>
      </c>
      <c r="M77" s="44" t="s">
        <v>306</v>
      </c>
    </row>
    <row r="78" spans="1:13" s="33" customFormat="1" ht="47.25" customHeight="1" x14ac:dyDescent="0.3">
      <c r="A78" s="67" t="s">
        <v>146</v>
      </c>
      <c r="B78" s="68" t="s">
        <v>183</v>
      </c>
      <c r="C78" s="68" t="s">
        <v>147</v>
      </c>
      <c r="D78" s="62" t="s">
        <v>39</v>
      </c>
      <c r="E78" s="44" t="s">
        <v>227</v>
      </c>
      <c r="F78" s="44" t="s">
        <v>226</v>
      </c>
      <c r="G78" s="35">
        <v>50000</v>
      </c>
      <c r="H78" s="23">
        <v>1854</v>
      </c>
      <c r="I78" s="23">
        <f t="shared" si="3"/>
        <v>1435</v>
      </c>
      <c r="J78" s="32">
        <v>1520</v>
      </c>
      <c r="K78" s="23">
        <f t="shared" si="4"/>
        <v>4809</v>
      </c>
      <c r="L78" s="23">
        <f t="shared" si="5"/>
        <v>45191</v>
      </c>
      <c r="M78" s="44" t="s">
        <v>306</v>
      </c>
    </row>
    <row r="79" spans="1:13" s="33" customFormat="1" ht="47.25" customHeight="1" x14ac:dyDescent="0.3">
      <c r="A79" s="67" t="s">
        <v>148</v>
      </c>
      <c r="B79" s="68" t="s">
        <v>163</v>
      </c>
      <c r="C79" s="68" t="s">
        <v>149</v>
      </c>
      <c r="D79" s="62" t="s">
        <v>39</v>
      </c>
      <c r="E79" s="44" t="s">
        <v>225</v>
      </c>
      <c r="F79" s="44" t="s">
        <v>222</v>
      </c>
      <c r="G79" s="35">
        <v>35000</v>
      </c>
      <c r="H79" s="23">
        <v>0</v>
      </c>
      <c r="I79" s="23">
        <f t="shared" si="3"/>
        <v>1004.5</v>
      </c>
      <c r="J79" s="32">
        <v>1064</v>
      </c>
      <c r="K79" s="23">
        <f t="shared" si="4"/>
        <v>2068.5</v>
      </c>
      <c r="L79" s="23">
        <f t="shared" si="5"/>
        <v>32931.5</v>
      </c>
      <c r="M79" s="44" t="s">
        <v>306</v>
      </c>
    </row>
    <row r="80" spans="1:13" s="33" customFormat="1" ht="47.25" customHeight="1" x14ac:dyDescent="0.3">
      <c r="A80" s="67" t="s">
        <v>105</v>
      </c>
      <c r="B80" s="68" t="s">
        <v>168</v>
      </c>
      <c r="C80" s="68" t="s">
        <v>138</v>
      </c>
      <c r="D80" s="62" t="s">
        <v>39</v>
      </c>
      <c r="E80" s="42">
        <v>44318</v>
      </c>
      <c r="F80" s="42">
        <v>44502</v>
      </c>
      <c r="G80" s="35">
        <v>55000</v>
      </c>
      <c r="H80" s="23">
        <v>2559.6799999999998</v>
      </c>
      <c r="I80" s="23">
        <f t="shared" si="3"/>
        <v>1578.5</v>
      </c>
      <c r="J80" s="32">
        <v>1672</v>
      </c>
      <c r="K80" s="23">
        <f t="shared" si="4"/>
        <v>5810.18</v>
      </c>
      <c r="L80" s="23">
        <f t="shared" si="5"/>
        <v>49189.82</v>
      </c>
      <c r="M80" s="44" t="s">
        <v>305</v>
      </c>
    </row>
    <row r="81" spans="1:13" s="33" customFormat="1" ht="47.25" customHeight="1" x14ac:dyDescent="0.3">
      <c r="A81" s="67" t="s">
        <v>150</v>
      </c>
      <c r="B81" s="68" t="s">
        <v>168</v>
      </c>
      <c r="C81" s="68" t="s">
        <v>189</v>
      </c>
      <c r="D81" s="62" t="s">
        <v>39</v>
      </c>
      <c r="E81" s="42">
        <v>44317</v>
      </c>
      <c r="F81" s="42">
        <v>44501</v>
      </c>
      <c r="G81" s="35">
        <v>105000</v>
      </c>
      <c r="H81" s="23">
        <v>13281.49</v>
      </c>
      <c r="I81" s="23">
        <f t="shared" si="3"/>
        <v>3013.5</v>
      </c>
      <c r="J81" s="32">
        <v>3192</v>
      </c>
      <c r="K81" s="23">
        <f t="shared" si="4"/>
        <v>19486.989999999998</v>
      </c>
      <c r="L81" s="23">
        <f t="shared" si="5"/>
        <v>85513.010000000009</v>
      </c>
      <c r="M81" s="44" t="s">
        <v>305</v>
      </c>
    </row>
    <row r="82" spans="1:13" s="33" customFormat="1" ht="47.25" customHeight="1" x14ac:dyDescent="0.3">
      <c r="A82" s="67" t="s">
        <v>151</v>
      </c>
      <c r="B82" s="68" t="s">
        <v>184</v>
      </c>
      <c r="C82" s="68" t="s">
        <v>149</v>
      </c>
      <c r="D82" s="62" t="s">
        <v>39</v>
      </c>
      <c r="E82" s="42">
        <v>44317</v>
      </c>
      <c r="F82" s="42">
        <v>44501</v>
      </c>
      <c r="G82" s="35">
        <v>45000</v>
      </c>
      <c r="H82" s="23">
        <v>1148.33</v>
      </c>
      <c r="I82" s="23">
        <f t="shared" si="3"/>
        <v>1291.5</v>
      </c>
      <c r="J82" s="32">
        <v>1368</v>
      </c>
      <c r="K82" s="23">
        <f t="shared" si="4"/>
        <v>3807.83</v>
      </c>
      <c r="L82" s="23">
        <f t="shared" si="5"/>
        <v>41192.17</v>
      </c>
      <c r="M82" s="44" t="s">
        <v>306</v>
      </c>
    </row>
    <row r="83" spans="1:13" s="33" customFormat="1" ht="47.25" customHeight="1" x14ac:dyDescent="0.3">
      <c r="A83" s="67" t="s">
        <v>152</v>
      </c>
      <c r="B83" s="68" t="s">
        <v>165</v>
      </c>
      <c r="C83" s="68" t="s">
        <v>141</v>
      </c>
      <c r="D83" s="62" t="s">
        <v>39</v>
      </c>
      <c r="E83" s="42">
        <v>44317</v>
      </c>
      <c r="F83" s="42">
        <v>44501</v>
      </c>
      <c r="G83" s="35">
        <v>70000</v>
      </c>
      <c r="H83" s="23">
        <v>5368.48</v>
      </c>
      <c r="I83" s="23">
        <f t="shared" si="3"/>
        <v>2009</v>
      </c>
      <c r="J83" s="32">
        <v>2128</v>
      </c>
      <c r="K83" s="23">
        <f t="shared" si="4"/>
        <v>9505.48</v>
      </c>
      <c r="L83" s="23">
        <f t="shared" si="5"/>
        <v>60494.520000000004</v>
      </c>
      <c r="M83" s="44" t="s">
        <v>306</v>
      </c>
    </row>
    <row r="84" spans="1:13" s="33" customFormat="1" ht="47.25" customHeight="1" x14ac:dyDescent="0.3">
      <c r="A84" s="67" t="s">
        <v>153</v>
      </c>
      <c r="B84" s="68" t="s">
        <v>165</v>
      </c>
      <c r="C84" s="68" t="s">
        <v>154</v>
      </c>
      <c r="D84" s="62" t="s">
        <v>39</v>
      </c>
      <c r="E84" s="42">
        <v>44317</v>
      </c>
      <c r="F84" s="42">
        <v>44501</v>
      </c>
      <c r="G84" s="35">
        <v>120000</v>
      </c>
      <c r="H84" s="23">
        <v>16809.87</v>
      </c>
      <c r="I84" s="23">
        <f t="shared" si="3"/>
        <v>3444</v>
      </c>
      <c r="J84" s="32">
        <v>3648</v>
      </c>
      <c r="K84" s="23">
        <f t="shared" si="4"/>
        <v>23901.87</v>
      </c>
      <c r="L84" s="23">
        <f t="shared" si="5"/>
        <v>96098.13</v>
      </c>
      <c r="M84" s="44" t="s">
        <v>305</v>
      </c>
    </row>
    <row r="85" spans="1:13" s="33" customFormat="1" ht="47.25" customHeight="1" x14ac:dyDescent="0.3">
      <c r="A85" s="67" t="s">
        <v>155</v>
      </c>
      <c r="B85" s="68" t="s">
        <v>165</v>
      </c>
      <c r="C85" s="68" t="s">
        <v>154</v>
      </c>
      <c r="D85" s="62" t="s">
        <v>39</v>
      </c>
      <c r="E85" s="42">
        <v>44317</v>
      </c>
      <c r="F85" s="42">
        <v>44501</v>
      </c>
      <c r="G85" s="35">
        <v>110000</v>
      </c>
      <c r="H85" s="23">
        <v>14160.09</v>
      </c>
      <c r="I85" s="23">
        <f t="shared" si="3"/>
        <v>3157</v>
      </c>
      <c r="J85" s="32">
        <v>3344</v>
      </c>
      <c r="K85" s="23">
        <f t="shared" si="4"/>
        <v>20661.09</v>
      </c>
      <c r="L85" s="23">
        <f t="shared" si="5"/>
        <v>89338.91</v>
      </c>
      <c r="M85" s="44" t="s">
        <v>305</v>
      </c>
    </row>
    <row r="86" spans="1:13" s="33" customFormat="1" ht="27.6" x14ac:dyDescent="0.3">
      <c r="A86" s="67" t="s">
        <v>156</v>
      </c>
      <c r="B86" s="68" t="s">
        <v>184</v>
      </c>
      <c r="C86" s="68" t="s">
        <v>185</v>
      </c>
      <c r="D86" s="62" t="s">
        <v>39</v>
      </c>
      <c r="E86" s="42">
        <v>44317</v>
      </c>
      <c r="F86" s="42">
        <v>44501</v>
      </c>
      <c r="G86" s="35">
        <v>110000</v>
      </c>
      <c r="H86" s="23">
        <v>14457.62</v>
      </c>
      <c r="I86" s="23">
        <f t="shared" si="3"/>
        <v>3157</v>
      </c>
      <c r="J86" s="32">
        <v>3344</v>
      </c>
      <c r="K86" s="23">
        <f t="shared" si="4"/>
        <v>20958.620000000003</v>
      </c>
      <c r="L86" s="23">
        <f t="shared" si="5"/>
        <v>89041.38</v>
      </c>
      <c r="M86" s="44" t="s">
        <v>306</v>
      </c>
    </row>
    <row r="87" spans="1:13" s="33" customFormat="1" ht="27.6" x14ac:dyDescent="0.3">
      <c r="A87" s="67" t="s">
        <v>157</v>
      </c>
      <c r="B87" s="68" t="s">
        <v>160</v>
      </c>
      <c r="C87" s="68" t="s">
        <v>71</v>
      </c>
      <c r="D87" s="62" t="s">
        <v>39</v>
      </c>
      <c r="E87" s="44" t="s">
        <v>229</v>
      </c>
      <c r="F87" s="44" t="s">
        <v>228</v>
      </c>
      <c r="G87" s="35">
        <v>55000</v>
      </c>
      <c r="H87" s="23">
        <v>2559.6799999999998</v>
      </c>
      <c r="I87" s="23">
        <f>+G87*2.87%</f>
        <v>1578.5</v>
      </c>
      <c r="J87" s="32">
        <f>+G87*3.04%</f>
        <v>1672</v>
      </c>
      <c r="K87" s="23">
        <f t="shared" si="4"/>
        <v>5810.18</v>
      </c>
      <c r="L87" s="23">
        <f t="shared" si="5"/>
        <v>49189.82</v>
      </c>
      <c r="M87" s="44" t="s">
        <v>306</v>
      </c>
    </row>
    <row r="88" spans="1:13" s="33" customFormat="1" ht="27.6" x14ac:dyDescent="0.3">
      <c r="A88" s="67" t="s">
        <v>158</v>
      </c>
      <c r="B88" s="68" t="s">
        <v>159</v>
      </c>
      <c r="C88" s="68" t="s">
        <v>186</v>
      </c>
      <c r="D88" s="62" t="s">
        <v>39</v>
      </c>
      <c r="E88" s="44" t="s">
        <v>224</v>
      </c>
      <c r="F88" s="44" t="s">
        <v>223</v>
      </c>
      <c r="G88" s="32">
        <v>45000</v>
      </c>
      <c r="H88" s="23">
        <v>1148.33</v>
      </c>
      <c r="I88" s="23">
        <f t="shared" si="3"/>
        <v>1291.5</v>
      </c>
      <c r="J88" s="32">
        <f t="shared" ref="J88:J101" si="6">+G88*3.04%</f>
        <v>1368</v>
      </c>
      <c r="K88" s="23">
        <f t="shared" si="4"/>
        <v>3807.83</v>
      </c>
      <c r="L88" s="23">
        <f t="shared" si="5"/>
        <v>41192.17</v>
      </c>
      <c r="M88" s="44" t="s">
        <v>305</v>
      </c>
    </row>
    <row r="89" spans="1:13" s="33" customFormat="1" ht="27.6" x14ac:dyDescent="0.3">
      <c r="A89" s="67" t="s">
        <v>161</v>
      </c>
      <c r="B89" s="68" t="s">
        <v>125</v>
      </c>
      <c r="C89" s="68" t="s">
        <v>187</v>
      </c>
      <c r="D89" s="62" t="s">
        <v>39</v>
      </c>
      <c r="E89" s="44" t="s">
        <v>91</v>
      </c>
      <c r="F89" s="44" t="s">
        <v>221</v>
      </c>
      <c r="G89" s="32">
        <v>35000</v>
      </c>
      <c r="H89" s="23">
        <v>0</v>
      </c>
      <c r="I89" s="23">
        <f t="shared" si="3"/>
        <v>1004.5</v>
      </c>
      <c r="J89" s="32">
        <f t="shared" si="6"/>
        <v>1064</v>
      </c>
      <c r="K89" s="23">
        <f t="shared" si="4"/>
        <v>2068.5</v>
      </c>
      <c r="L89" s="23">
        <f t="shared" si="5"/>
        <v>32931.5</v>
      </c>
      <c r="M89" s="44" t="s">
        <v>306</v>
      </c>
    </row>
    <row r="90" spans="1:13" s="33" customFormat="1" ht="27.6" x14ac:dyDescent="0.3">
      <c r="A90" s="67" t="s">
        <v>162</v>
      </c>
      <c r="B90" s="68" t="s">
        <v>159</v>
      </c>
      <c r="C90" s="68" t="s">
        <v>188</v>
      </c>
      <c r="D90" s="62" t="s">
        <v>39</v>
      </c>
      <c r="E90" s="44" t="s">
        <v>230</v>
      </c>
      <c r="F90" s="44" t="s">
        <v>232</v>
      </c>
      <c r="G90" s="32">
        <v>105000</v>
      </c>
      <c r="H90" s="23">
        <v>13281.49</v>
      </c>
      <c r="I90" s="23">
        <f t="shared" si="3"/>
        <v>3013.5</v>
      </c>
      <c r="J90" s="32">
        <f t="shared" si="6"/>
        <v>3192</v>
      </c>
      <c r="K90" s="23">
        <f t="shared" si="4"/>
        <v>19486.989999999998</v>
      </c>
      <c r="L90" s="23">
        <f t="shared" si="5"/>
        <v>85513.010000000009</v>
      </c>
      <c r="M90" s="44" t="s">
        <v>305</v>
      </c>
    </row>
    <row r="91" spans="1:13" s="33" customFormat="1" ht="27.6" x14ac:dyDescent="0.3">
      <c r="A91" s="67" t="s">
        <v>164</v>
      </c>
      <c r="B91" s="68" t="s">
        <v>165</v>
      </c>
      <c r="C91" s="68" t="s">
        <v>141</v>
      </c>
      <c r="D91" s="62" t="s">
        <v>39</v>
      </c>
      <c r="E91" s="44" t="s">
        <v>231</v>
      </c>
      <c r="F91" s="44" t="s">
        <v>233</v>
      </c>
      <c r="G91" s="32">
        <v>70000</v>
      </c>
      <c r="H91" s="23">
        <v>5368.48</v>
      </c>
      <c r="I91" s="23">
        <f t="shared" si="3"/>
        <v>2009</v>
      </c>
      <c r="J91" s="32">
        <f t="shared" si="6"/>
        <v>2128</v>
      </c>
      <c r="K91" s="23">
        <f t="shared" si="4"/>
        <v>9505.48</v>
      </c>
      <c r="L91" s="23">
        <f t="shared" si="5"/>
        <v>60494.520000000004</v>
      </c>
      <c r="M91" s="44" t="s">
        <v>305</v>
      </c>
    </row>
    <row r="92" spans="1:13" s="33" customFormat="1" ht="27.6" x14ac:dyDescent="0.3">
      <c r="A92" s="67" t="s">
        <v>166</v>
      </c>
      <c r="B92" s="68" t="s">
        <v>165</v>
      </c>
      <c r="C92" s="68" t="s">
        <v>141</v>
      </c>
      <c r="D92" s="62" t="s">
        <v>39</v>
      </c>
      <c r="E92" s="42">
        <v>44317</v>
      </c>
      <c r="F92" s="42">
        <v>44501</v>
      </c>
      <c r="G92" s="32">
        <v>70000</v>
      </c>
      <c r="H92" s="23">
        <v>5368.48</v>
      </c>
      <c r="I92" s="23">
        <f t="shared" si="3"/>
        <v>2009</v>
      </c>
      <c r="J92" s="32">
        <f t="shared" si="6"/>
        <v>2128</v>
      </c>
      <c r="K92" s="23">
        <f t="shared" si="4"/>
        <v>9505.48</v>
      </c>
      <c r="L92" s="23">
        <f t="shared" si="5"/>
        <v>60494.520000000004</v>
      </c>
      <c r="M92" s="44" t="s">
        <v>305</v>
      </c>
    </row>
    <row r="93" spans="1:13" s="33" customFormat="1" ht="27.6" x14ac:dyDescent="0.3">
      <c r="A93" s="67" t="s">
        <v>167</v>
      </c>
      <c r="B93" s="68" t="s">
        <v>168</v>
      </c>
      <c r="C93" s="68" t="s">
        <v>192</v>
      </c>
      <c r="D93" s="62" t="s">
        <v>39</v>
      </c>
      <c r="E93" s="44" t="s">
        <v>234</v>
      </c>
      <c r="F93" s="44" t="s">
        <v>235</v>
      </c>
      <c r="G93" s="32">
        <v>70000</v>
      </c>
      <c r="H93" s="23">
        <v>5368.48</v>
      </c>
      <c r="I93" s="23">
        <f t="shared" si="3"/>
        <v>2009</v>
      </c>
      <c r="J93" s="32">
        <f t="shared" si="6"/>
        <v>2128</v>
      </c>
      <c r="K93" s="23">
        <f t="shared" si="4"/>
        <v>9505.48</v>
      </c>
      <c r="L93" s="23">
        <f t="shared" si="5"/>
        <v>60494.520000000004</v>
      </c>
      <c r="M93" s="44" t="s">
        <v>305</v>
      </c>
    </row>
    <row r="94" spans="1:13" s="33" customFormat="1" ht="27.6" x14ac:dyDescent="0.3">
      <c r="A94" s="67" t="s">
        <v>169</v>
      </c>
      <c r="B94" s="68" t="s">
        <v>184</v>
      </c>
      <c r="C94" s="68" t="s">
        <v>149</v>
      </c>
      <c r="D94" s="62" t="s">
        <v>39</v>
      </c>
      <c r="E94" s="42">
        <v>44317</v>
      </c>
      <c r="F94" s="42">
        <v>44501</v>
      </c>
      <c r="G94" s="32">
        <v>35000</v>
      </c>
      <c r="H94" s="23">
        <v>0</v>
      </c>
      <c r="I94" s="23">
        <f t="shared" si="3"/>
        <v>1004.5</v>
      </c>
      <c r="J94" s="32">
        <f t="shared" si="6"/>
        <v>1064</v>
      </c>
      <c r="K94" s="23">
        <f t="shared" si="4"/>
        <v>2068.5</v>
      </c>
      <c r="L94" s="23">
        <f t="shared" si="5"/>
        <v>32931.5</v>
      </c>
      <c r="M94" s="44" t="s">
        <v>306</v>
      </c>
    </row>
    <row r="95" spans="1:13" s="33" customFormat="1" ht="27.6" x14ac:dyDescent="0.3">
      <c r="A95" s="67" t="s">
        <v>170</v>
      </c>
      <c r="B95" s="68" t="s">
        <v>165</v>
      </c>
      <c r="C95" s="68" t="s">
        <v>141</v>
      </c>
      <c r="D95" s="62" t="s">
        <v>39</v>
      </c>
      <c r="E95" s="42">
        <v>44317</v>
      </c>
      <c r="F95" s="42">
        <v>44501</v>
      </c>
      <c r="G95" s="32">
        <v>40000</v>
      </c>
      <c r="H95" s="23">
        <v>442.65</v>
      </c>
      <c r="I95" s="23">
        <f t="shared" si="3"/>
        <v>1148</v>
      </c>
      <c r="J95" s="32">
        <f t="shared" si="6"/>
        <v>1216</v>
      </c>
      <c r="K95" s="23">
        <f t="shared" si="4"/>
        <v>2806.65</v>
      </c>
      <c r="L95" s="23">
        <f t="shared" si="5"/>
        <v>37193.35</v>
      </c>
      <c r="M95" s="44" t="s">
        <v>306</v>
      </c>
    </row>
    <row r="96" spans="1:13" s="33" customFormat="1" ht="27.6" x14ac:dyDescent="0.3">
      <c r="A96" s="67" t="s">
        <v>171</v>
      </c>
      <c r="B96" s="68" t="s">
        <v>60</v>
      </c>
      <c r="C96" s="68" t="s">
        <v>128</v>
      </c>
      <c r="D96" s="62" t="s">
        <v>39</v>
      </c>
      <c r="E96" s="42">
        <v>44317</v>
      </c>
      <c r="F96" s="42">
        <v>44501</v>
      </c>
      <c r="G96" s="32">
        <v>60000</v>
      </c>
      <c r="H96" s="23">
        <v>3486.68</v>
      </c>
      <c r="I96" s="23">
        <f t="shared" si="3"/>
        <v>1722</v>
      </c>
      <c r="J96" s="32">
        <f t="shared" si="6"/>
        <v>1824</v>
      </c>
      <c r="K96" s="23">
        <f t="shared" si="4"/>
        <v>7032.68</v>
      </c>
      <c r="L96" s="23">
        <f t="shared" si="5"/>
        <v>52967.32</v>
      </c>
      <c r="M96" s="44" t="s">
        <v>305</v>
      </c>
    </row>
    <row r="97" spans="1:13" s="33" customFormat="1" ht="27.6" x14ac:dyDescent="0.3">
      <c r="A97" s="67" t="s">
        <v>172</v>
      </c>
      <c r="B97" s="68" t="s">
        <v>60</v>
      </c>
      <c r="C97" s="68" t="s">
        <v>56</v>
      </c>
      <c r="D97" s="62" t="s">
        <v>39</v>
      </c>
      <c r="E97" s="42">
        <v>44317</v>
      </c>
      <c r="F97" s="42">
        <v>44501</v>
      </c>
      <c r="G97" s="32">
        <v>22000</v>
      </c>
      <c r="H97" s="23">
        <v>0</v>
      </c>
      <c r="I97" s="23">
        <f t="shared" si="3"/>
        <v>631.4</v>
      </c>
      <c r="J97" s="32">
        <f t="shared" si="6"/>
        <v>668.8</v>
      </c>
      <c r="K97" s="23">
        <f t="shared" si="4"/>
        <v>1300.1999999999998</v>
      </c>
      <c r="L97" s="23">
        <f t="shared" si="5"/>
        <v>20699.8</v>
      </c>
      <c r="M97" s="44" t="s">
        <v>305</v>
      </c>
    </row>
    <row r="98" spans="1:13" s="33" customFormat="1" ht="27.6" x14ac:dyDescent="0.3">
      <c r="A98" s="67" t="s">
        <v>173</v>
      </c>
      <c r="B98" s="68" t="s">
        <v>60</v>
      </c>
      <c r="C98" s="68" t="s">
        <v>56</v>
      </c>
      <c r="D98" s="62" t="s">
        <v>39</v>
      </c>
      <c r="E98" s="42">
        <v>44317</v>
      </c>
      <c r="F98" s="42">
        <v>44501</v>
      </c>
      <c r="G98" s="32">
        <v>22000</v>
      </c>
      <c r="H98" s="23">
        <v>0</v>
      </c>
      <c r="I98" s="23">
        <f t="shared" si="3"/>
        <v>631.4</v>
      </c>
      <c r="J98" s="32">
        <f t="shared" si="6"/>
        <v>668.8</v>
      </c>
      <c r="K98" s="23">
        <f t="shared" si="4"/>
        <v>1300.1999999999998</v>
      </c>
      <c r="L98" s="23">
        <f t="shared" si="5"/>
        <v>20699.8</v>
      </c>
      <c r="M98" s="44" t="s">
        <v>305</v>
      </c>
    </row>
    <row r="99" spans="1:13" s="33" customFormat="1" ht="27.6" x14ac:dyDescent="0.3">
      <c r="A99" s="67" t="s">
        <v>174</v>
      </c>
      <c r="B99" s="68" t="s">
        <v>60</v>
      </c>
      <c r="C99" s="68" t="s">
        <v>54</v>
      </c>
      <c r="D99" s="62" t="s">
        <v>39</v>
      </c>
      <c r="E99" s="42">
        <v>44317</v>
      </c>
      <c r="F99" s="42">
        <v>44501</v>
      </c>
      <c r="G99" s="32">
        <v>26000</v>
      </c>
      <c r="H99" s="23">
        <v>0</v>
      </c>
      <c r="I99" s="23">
        <f t="shared" si="3"/>
        <v>746.2</v>
      </c>
      <c r="J99" s="32">
        <f t="shared" si="6"/>
        <v>790.4</v>
      </c>
      <c r="K99" s="23">
        <f t="shared" si="4"/>
        <v>1536.6</v>
      </c>
      <c r="L99" s="23">
        <f t="shared" si="5"/>
        <v>24463.4</v>
      </c>
      <c r="M99" s="44" t="s">
        <v>305</v>
      </c>
    </row>
    <row r="100" spans="1:13" s="33" customFormat="1" ht="27.6" x14ac:dyDescent="0.3">
      <c r="A100" s="67" t="s">
        <v>175</v>
      </c>
      <c r="B100" s="68" t="s">
        <v>176</v>
      </c>
      <c r="C100" s="68" t="s">
        <v>191</v>
      </c>
      <c r="D100" s="62" t="s">
        <v>39</v>
      </c>
      <c r="E100" s="42">
        <v>44317</v>
      </c>
      <c r="F100" s="42">
        <v>44501</v>
      </c>
      <c r="G100" s="32">
        <v>105000</v>
      </c>
      <c r="H100" s="23">
        <v>13281.49</v>
      </c>
      <c r="I100" s="23">
        <f t="shared" si="3"/>
        <v>3013.5</v>
      </c>
      <c r="J100" s="32">
        <f t="shared" si="6"/>
        <v>3192</v>
      </c>
      <c r="K100" s="23">
        <f t="shared" si="4"/>
        <v>19486.989999999998</v>
      </c>
      <c r="L100" s="23">
        <f t="shared" si="5"/>
        <v>85513.010000000009</v>
      </c>
      <c r="M100" s="44" t="s">
        <v>306</v>
      </c>
    </row>
    <row r="101" spans="1:13" s="33" customFormat="1" ht="27.6" x14ac:dyDescent="0.3">
      <c r="A101" s="67" t="s">
        <v>177</v>
      </c>
      <c r="B101" s="68" t="s">
        <v>60</v>
      </c>
      <c r="C101" s="68" t="s">
        <v>57</v>
      </c>
      <c r="D101" s="62" t="s">
        <v>39</v>
      </c>
      <c r="E101" s="42">
        <v>44317</v>
      </c>
      <c r="F101" s="42">
        <v>44501</v>
      </c>
      <c r="G101" s="32">
        <v>22000</v>
      </c>
      <c r="H101" s="23">
        <v>0</v>
      </c>
      <c r="I101" s="23">
        <f t="shared" si="3"/>
        <v>631.4</v>
      </c>
      <c r="J101" s="32">
        <f t="shared" si="6"/>
        <v>668.8</v>
      </c>
      <c r="K101" s="23">
        <f t="shared" si="4"/>
        <v>1300.1999999999998</v>
      </c>
      <c r="L101" s="23">
        <f t="shared" si="5"/>
        <v>20699.8</v>
      </c>
      <c r="M101" s="44" t="s">
        <v>305</v>
      </c>
    </row>
    <row r="102" spans="1:13" s="33" customFormat="1" ht="27.6" x14ac:dyDescent="0.3">
      <c r="A102" s="67" t="s">
        <v>178</v>
      </c>
      <c r="B102" s="68" t="s">
        <v>168</v>
      </c>
      <c r="C102" s="68" t="s">
        <v>86</v>
      </c>
      <c r="D102" s="62" t="s">
        <v>39</v>
      </c>
      <c r="E102" s="45">
        <v>44166</v>
      </c>
      <c r="F102" s="42">
        <v>44348</v>
      </c>
      <c r="G102" s="32">
        <v>70000</v>
      </c>
      <c r="H102" s="23">
        <v>5368.48</v>
      </c>
      <c r="I102" s="23">
        <f t="shared" ref="I102" si="7">+G102*2.87%</f>
        <v>2009</v>
      </c>
      <c r="J102" s="32">
        <f t="shared" ref="J102:J103" si="8">+G102*3.04%</f>
        <v>2128</v>
      </c>
      <c r="K102" s="23">
        <f>SUM(H102:J102)</f>
        <v>9505.48</v>
      </c>
      <c r="L102" s="23">
        <f>G102-K102</f>
        <v>60494.520000000004</v>
      </c>
      <c r="M102" s="44" t="s">
        <v>306</v>
      </c>
    </row>
    <row r="103" spans="1:13" s="33" customFormat="1" ht="27.6" x14ac:dyDescent="0.3">
      <c r="A103" s="67" t="s">
        <v>194</v>
      </c>
      <c r="B103" s="68" t="s">
        <v>26</v>
      </c>
      <c r="C103" s="68" t="s">
        <v>196</v>
      </c>
      <c r="D103" s="62" t="s">
        <v>39</v>
      </c>
      <c r="E103" s="45">
        <v>44179</v>
      </c>
      <c r="F103" s="42">
        <v>44361</v>
      </c>
      <c r="G103" s="32">
        <v>75000</v>
      </c>
      <c r="H103" s="23">
        <v>6309.38</v>
      </c>
      <c r="I103" s="23">
        <f>+G103*2.87%</f>
        <v>2152.5</v>
      </c>
      <c r="J103" s="32">
        <f t="shared" si="8"/>
        <v>2280</v>
      </c>
      <c r="K103" s="23">
        <f>SUM(H103:J103)</f>
        <v>10741.880000000001</v>
      </c>
      <c r="L103" s="23">
        <f>G103-K103</f>
        <v>64258.119999999995</v>
      </c>
      <c r="M103" s="44" t="s">
        <v>305</v>
      </c>
    </row>
    <row r="104" spans="1:13" s="33" customFormat="1" ht="27.6" x14ac:dyDescent="0.3">
      <c r="A104" s="67" t="s">
        <v>195</v>
      </c>
      <c r="B104" s="68" t="s">
        <v>217</v>
      </c>
      <c r="C104" s="68" t="s">
        <v>84</v>
      </c>
      <c r="D104" s="62" t="s">
        <v>39</v>
      </c>
      <c r="E104" s="45">
        <v>44186</v>
      </c>
      <c r="F104" s="42">
        <v>44368</v>
      </c>
      <c r="G104" s="32">
        <v>45000</v>
      </c>
      <c r="H104" s="23">
        <v>1148.33</v>
      </c>
      <c r="I104" s="23">
        <f t="shared" ref="I104:I108" si="9">+G104*2.87%</f>
        <v>1291.5</v>
      </c>
      <c r="J104" s="32">
        <f t="shared" ref="J104:J108" si="10">+G104*3.04%</f>
        <v>1368</v>
      </c>
      <c r="K104" s="23">
        <f>SUM(H104:J104)</f>
        <v>3807.83</v>
      </c>
      <c r="L104" s="23">
        <f>G104-K104</f>
        <v>41192.17</v>
      </c>
      <c r="M104" s="44" t="s">
        <v>306</v>
      </c>
    </row>
    <row r="105" spans="1:13" s="33" customFormat="1" ht="27.6" x14ac:dyDescent="0.3">
      <c r="A105" s="67" t="s">
        <v>197</v>
      </c>
      <c r="B105" s="68" t="s">
        <v>218</v>
      </c>
      <c r="C105" s="68" t="s">
        <v>219</v>
      </c>
      <c r="D105" s="62" t="s">
        <v>39</v>
      </c>
      <c r="E105" s="44" t="s">
        <v>236</v>
      </c>
      <c r="F105" s="44" t="s">
        <v>237</v>
      </c>
      <c r="G105" s="32">
        <v>140000</v>
      </c>
      <c r="H105" s="23">
        <v>21553.74</v>
      </c>
      <c r="I105" s="23">
        <f t="shared" si="9"/>
        <v>4018</v>
      </c>
      <c r="J105" s="32">
        <v>4098.53</v>
      </c>
      <c r="K105" s="23">
        <f>SUM(H105:J105)</f>
        <v>29670.27</v>
      </c>
      <c r="L105" s="23">
        <f>G105-K105</f>
        <v>110329.73</v>
      </c>
      <c r="M105" s="44" t="s">
        <v>305</v>
      </c>
    </row>
    <row r="106" spans="1:13" s="33" customFormat="1" ht="27.6" x14ac:dyDescent="0.3">
      <c r="A106" s="67" t="s">
        <v>198</v>
      </c>
      <c r="B106" s="68" t="s">
        <v>218</v>
      </c>
      <c r="C106" s="68" t="s">
        <v>199</v>
      </c>
      <c r="D106" s="62" t="s">
        <v>39</v>
      </c>
      <c r="E106" s="42">
        <v>44327</v>
      </c>
      <c r="F106" s="42">
        <v>44511</v>
      </c>
      <c r="G106" s="32">
        <v>60000</v>
      </c>
      <c r="H106" s="23">
        <v>3486.68</v>
      </c>
      <c r="I106" s="23">
        <f t="shared" si="9"/>
        <v>1722</v>
      </c>
      <c r="J106" s="32">
        <f t="shared" si="10"/>
        <v>1824</v>
      </c>
      <c r="K106" s="23">
        <f t="shared" ref="K106:K115" si="11">SUM(H106:J106)</f>
        <v>7032.68</v>
      </c>
      <c r="L106" s="23">
        <f t="shared" ref="L106:L115" si="12">G106-K106</f>
        <v>52967.32</v>
      </c>
      <c r="M106" s="44" t="s">
        <v>305</v>
      </c>
    </row>
    <row r="107" spans="1:13" s="33" customFormat="1" ht="27.6" x14ac:dyDescent="0.3">
      <c r="A107" s="67" t="s">
        <v>200</v>
      </c>
      <c r="B107" s="68" t="s">
        <v>218</v>
      </c>
      <c r="C107" s="68" t="s">
        <v>201</v>
      </c>
      <c r="D107" s="62" t="s">
        <v>39</v>
      </c>
      <c r="E107" s="42">
        <v>44327</v>
      </c>
      <c r="F107" s="42">
        <v>44511</v>
      </c>
      <c r="G107" s="32">
        <v>35000</v>
      </c>
      <c r="H107" s="23">
        <v>0</v>
      </c>
      <c r="I107" s="23">
        <f t="shared" si="9"/>
        <v>1004.5</v>
      </c>
      <c r="J107" s="32">
        <f t="shared" si="10"/>
        <v>1064</v>
      </c>
      <c r="K107" s="23">
        <f t="shared" si="11"/>
        <v>2068.5</v>
      </c>
      <c r="L107" s="23">
        <f t="shared" si="12"/>
        <v>32931.5</v>
      </c>
      <c r="M107" s="44" t="s">
        <v>306</v>
      </c>
    </row>
    <row r="108" spans="1:13" s="33" customFormat="1" ht="27.6" x14ac:dyDescent="0.3">
      <c r="A108" s="67" t="s">
        <v>202</v>
      </c>
      <c r="B108" s="68" t="s">
        <v>183</v>
      </c>
      <c r="C108" s="68" t="s">
        <v>203</v>
      </c>
      <c r="D108" s="62" t="s">
        <v>39</v>
      </c>
      <c r="E108" s="42">
        <v>44346</v>
      </c>
      <c r="F108" s="42">
        <v>44530</v>
      </c>
      <c r="G108" s="32">
        <v>70000</v>
      </c>
      <c r="H108" s="23">
        <v>5368.48</v>
      </c>
      <c r="I108" s="23">
        <f t="shared" si="9"/>
        <v>2009</v>
      </c>
      <c r="J108" s="32">
        <f t="shared" si="10"/>
        <v>2128</v>
      </c>
      <c r="K108" s="23">
        <f>SUM(H108:J108)</f>
        <v>9505.48</v>
      </c>
      <c r="L108" s="23">
        <f t="shared" si="12"/>
        <v>60494.520000000004</v>
      </c>
      <c r="M108" s="44" t="s">
        <v>306</v>
      </c>
    </row>
    <row r="109" spans="1:13" s="33" customFormat="1" ht="27.6" x14ac:dyDescent="0.3">
      <c r="A109" s="67" t="s">
        <v>204</v>
      </c>
      <c r="B109" s="68" t="s">
        <v>60</v>
      </c>
      <c r="C109" s="68" t="s">
        <v>57</v>
      </c>
      <c r="D109" s="62" t="s">
        <v>39</v>
      </c>
      <c r="E109" s="42">
        <v>44339</v>
      </c>
      <c r="F109" s="42">
        <v>44523</v>
      </c>
      <c r="G109" s="32">
        <v>22000</v>
      </c>
      <c r="H109" s="23">
        <v>0</v>
      </c>
      <c r="I109" s="23">
        <f>+G109*2.87%</f>
        <v>631.4</v>
      </c>
      <c r="J109" s="32">
        <f>+G109*3.04%</f>
        <v>668.8</v>
      </c>
      <c r="K109" s="23">
        <f t="shared" si="11"/>
        <v>1300.1999999999998</v>
      </c>
      <c r="L109" s="23">
        <f t="shared" si="12"/>
        <v>20699.8</v>
      </c>
      <c r="M109" s="44" t="s">
        <v>306</v>
      </c>
    </row>
    <row r="110" spans="1:13" s="33" customFormat="1" ht="27.6" x14ac:dyDescent="0.3">
      <c r="A110" s="67" t="s">
        <v>205</v>
      </c>
      <c r="B110" s="68" t="s">
        <v>60</v>
      </c>
      <c r="C110" s="68" t="s">
        <v>57</v>
      </c>
      <c r="D110" s="62" t="s">
        <v>39</v>
      </c>
      <c r="E110" s="42">
        <v>44339</v>
      </c>
      <c r="F110" s="42">
        <v>44523</v>
      </c>
      <c r="G110" s="32">
        <v>22000</v>
      </c>
      <c r="H110" s="23">
        <v>0</v>
      </c>
      <c r="I110" s="23">
        <f t="shared" ref="I110:I116" si="13">+G110*2.87%</f>
        <v>631.4</v>
      </c>
      <c r="J110" s="32">
        <f t="shared" ref="J110:J115" si="14">+G110*3.04%</f>
        <v>668.8</v>
      </c>
      <c r="K110" s="23">
        <f t="shared" si="11"/>
        <v>1300.1999999999998</v>
      </c>
      <c r="L110" s="23">
        <f t="shared" si="12"/>
        <v>20699.8</v>
      </c>
      <c r="M110" s="44" t="s">
        <v>305</v>
      </c>
    </row>
    <row r="111" spans="1:13" s="33" customFormat="1" ht="27.6" x14ac:dyDescent="0.3">
      <c r="A111" s="67" t="s">
        <v>206</v>
      </c>
      <c r="B111" s="68" t="s">
        <v>183</v>
      </c>
      <c r="C111" s="68" t="s">
        <v>118</v>
      </c>
      <c r="D111" s="62" t="s">
        <v>39</v>
      </c>
      <c r="E111" s="45">
        <v>44166</v>
      </c>
      <c r="F111" s="42">
        <v>44348</v>
      </c>
      <c r="G111" s="32">
        <v>60000</v>
      </c>
      <c r="H111" s="23">
        <v>3486.68</v>
      </c>
      <c r="I111" s="23">
        <f t="shared" si="13"/>
        <v>1722</v>
      </c>
      <c r="J111" s="32">
        <f t="shared" si="14"/>
        <v>1824</v>
      </c>
      <c r="K111" s="23">
        <f t="shared" si="11"/>
        <v>7032.68</v>
      </c>
      <c r="L111" s="23">
        <f t="shared" si="12"/>
        <v>52967.32</v>
      </c>
      <c r="M111" s="44" t="s">
        <v>305</v>
      </c>
    </row>
    <row r="112" spans="1:13" s="33" customFormat="1" ht="27.6" x14ac:dyDescent="0.3">
      <c r="A112" s="67" t="s">
        <v>207</v>
      </c>
      <c r="B112" s="68" t="s">
        <v>183</v>
      </c>
      <c r="C112" s="68" t="s">
        <v>203</v>
      </c>
      <c r="D112" s="62" t="s">
        <v>39</v>
      </c>
      <c r="E112" s="45">
        <v>44166</v>
      </c>
      <c r="F112" s="42">
        <v>44348</v>
      </c>
      <c r="G112" s="32">
        <v>55000</v>
      </c>
      <c r="H112" s="23">
        <v>2559.6799999999998</v>
      </c>
      <c r="I112" s="23">
        <f t="shared" si="13"/>
        <v>1578.5</v>
      </c>
      <c r="J112" s="32">
        <f t="shared" si="14"/>
        <v>1672</v>
      </c>
      <c r="K112" s="23">
        <f t="shared" si="11"/>
        <v>5810.18</v>
      </c>
      <c r="L112" s="23">
        <f t="shared" si="12"/>
        <v>49189.82</v>
      </c>
      <c r="M112" s="44" t="s">
        <v>306</v>
      </c>
    </row>
    <row r="113" spans="1:13" s="33" customFormat="1" ht="27.6" x14ac:dyDescent="0.3">
      <c r="A113" s="67" t="s">
        <v>208</v>
      </c>
      <c r="B113" s="68" t="s">
        <v>217</v>
      </c>
      <c r="C113" s="68" t="s">
        <v>209</v>
      </c>
      <c r="D113" s="62" t="s">
        <v>39</v>
      </c>
      <c r="E113" s="45">
        <v>44166</v>
      </c>
      <c r="F113" s="42">
        <v>44348</v>
      </c>
      <c r="G113" s="32">
        <v>30000</v>
      </c>
      <c r="H113" s="23">
        <v>0</v>
      </c>
      <c r="I113" s="23">
        <f t="shared" si="13"/>
        <v>861</v>
      </c>
      <c r="J113" s="32">
        <f t="shared" si="14"/>
        <v>912</v>
      </c>
      <c r="K113" s="23">
        <f t="shared" si="11"/>
        <v>1773</v>
      </c>
      <c r="L113" s="23">
        <f t="shared" si="12"/>
        <v>28227</v>
      </c>
      <c r="M113" s="44" t="s">
        <v>306</v>
      </c>
    </row>
    <row r="114" spans="1:13" s="33" customFormat="1" ht="27.6" x14ac:dyDescent="0.3">
      <c r="A114" s="67" t="s">
        <v>210</v>
      </c>
      <c r="B114" s="68" t="s">
        <v>58</v>
      </c>
      <c r="C114" s="68" t="s">
        <v>31</v>
      </c>
      <c r="D114" s="62" t="s">
        <v>39</v>
      </c>
      <c r="E114" s="45">
        <v>44166</v>
      </c>
      <c r="F114" s="42">
        <v>44348</v>
      </c>
      <c r="G114" s="32">
        <v>22000</v>
      </c>
      <c r="H114" s="23">
        <v>0</v>
      </c>
      <c r="I114" s="23">
        <f t="shared" si="13"/>
        <v>631.4</v>
      </c>
      <c r="J114" s="32">
        <f t="shared" si="14"/>
        <v>668.8</v>
      </c>
      <c r="K114" s="23">
        <f t="shared" si="11"/>
        <v>1300.1999999999998</v>
      </c>
      <c r="L114" s="23">
        <f t="shared" si="12"/>
        <v>20699.8</v>
      </c>
      <c r="M114" s="44" t="s">
        <v>305</v>
      </c>
    </row>
    <row r="115" spans="1:13" s="33" customFormat="1" ht="27.6" x14ac:dyDescent="0.3">
      <c r="A115" s="67" t="s">
        <v>211</v>
      </c>
      <c r="B115" s="68" t="s">
        <v>184</v>
      </c>
      <c r="C115" s="68" t="s">
        <v>118</v>
      </c>
      <c r="D115" s="62" t="s">
        <v>39</v>
      </c>
      <c r="E115" s="45">
        <v>44166</v>
      </c>
      <c r="F115" s="42">
        <v>44348</v>
      </c>
      <c r="G115" s="32">
        <v>70000</v>
      </c>
      <c r="H115" s="23">
        <v>5368.48</v>
      </c>
      <c r="I115" s="23">
        <f t="shared" si="13"/>
        <v>2009</v>
      </c>
      <c r="J115" s="32">
        <f t="shared" si="14"/>
        <v>2128</v>
      </c>
      <c r="K115" s="23">
        <f t="shared" si="11"/>
        <v>9505.48</v>
      </c>
      <c r="L115" s="23">
        <f t="shared" si="12"/>
        <v>60494.520000000004</v>
      </c>
      <c r="M115" s="44" t="s">
        <v>306</v>
      </c>
    </row>
    <row r="116" spans="1:13" s="33" customFormat="1" ht="27.6" x14ac:dyDescent="0.3">
      <c r="A116" s="67" t="s">
        <v>212</v>
      </c>
      <c r="B116" s="68" t="s">
        <v>216</v>
      </c>
      <c r="C116" s="68" t="s">
        <v>213</v>
      </c>
      <c r="D116" s="62" t="s">
        <v>39</v>
      </c>
      <c r="E116" s="45">
        <v>44166</v>
      </c>
      <c r="F116" s="42">
        <v>44348</v>
      </c>
      <c r="G116" s="32">
        <v>145000</v>
      </c>
      <c r="H116" s="23">
        <v>22767.86</v>
      </c>
      <c r="I116" s="23">
        <f t="shared" si="13"/>
        <v>4161.5</v>
      </c>
      <c r="J116" s="32">
        <v>4098.53</v>
      </c>
      <c r="K116" s="23">
        <f>SUM(H116:J116)</f>
        <v>31027.89</v>
      </c>
      <c r="L116" s="23">
        <f>G116-K116</f>
        <v>113972.11</v>
      </c>
      <c r="M116" s="44" t="s">
        <v>305</v>
      </c>
    </row>
    <row r="117" spans="1:13" s="33" customFormat="1" ht="27.6" x14ac:dyDescent="0.3">
      <c r="A117" s="67" t="s">
        <v>214</v>
      </c>
      <c r="B117" s="68" t="s">
        <v>24</v>
      </c>
      <c r="C117" s="68" t="s">
        <v>215</v>
      </c>
      <c r="D117" s="62" t="s">
        <v>39</v>
      </c>
      <c r="E117" s="45">
        <v>44202</v>
      </c>
      <c r="F117" s="42">
        <v>44383</v>
      </c>
      <c r="G117" s="32">
        <v>65000</v>
      </c>
      <c r="H117" s="23">
        <v>4427.58</v>
      </c>
      <c r="I117" s="23">
        <f t="shared" ref="I117:I160" si="15">+G117*2.87%</f>
        <v>1865.5</v>
      </c>
      <c r="J117" s="32">
        <f>+G117*3.04%</f>
        <v>1976</v>
      </c>
      <c r="K117" s="23">
        <f>SUM(H117:J117)</f>
        <v>8269.08</v>
      </c>
      <c r="L117" s="23">
        <f>G117-K117</f>
        <v>56730.92</v>
      </c>
      <c r="M117" s="44" t="s">
        <v>306</v>
      </c>
    </row>
    <row r="118" spans="1:13" s="33" customFormat="1" ht="27.6" x14ac:dyDescent="0.3">
      <c r="A118" s="67" t="s">
        <v>238</v>
      </c>
      <c r="B118" s="68" t="s">
        <v>183</v>
      </c>
      <c r="C118" s="68" t="s">
        <v>147</v>
      </c>
      <c r="D118" s="62" t="s">
        <v>39</v>
      </c>
      <c r="E118" s="60">
        <v>44317</v>
      </c>
      <c r="F118" s="42">
        <v>44470</v>
      </c>
      <c r="G118" s="32">
        <v>50000</v>
      </c>
      <c r="H118" s="23">
        <v>1854</v>
      </c>
      <c r="I118" s="23">
        <f t="shared" si="15"/>
        <v>1435</v>
      </c>
      <c r="J118" s="32">
        <f t="shared" ref="J118:J160" si="16">+G118*3.04%</f>
        <v>1520</v>
      </c>
      <c r="K118" s="23">
        <f t="shared" ref="K118:K160" si="17">SUM(H118:J118)</f>
        <v>4809</v>
      </c>
      <c r="L118" s="23">
        <f t="shared" ref="L118:L160" si="18">G118-K118</f>
        <v>45191</v>
      </c>
      <c r="M118" s="44" t="s">
        <v>306</v>
      </c>
    </row>
    <row r="119" spans="1:13" s="33" customFormat="1" ht="27.6" x14ac:dyDescent="0.3">
      <c r="A119" s="67" t="s">
        <v>239</v>
      </c>
      <c r="B119" s="68" t="s">
        <v>22</v>
      </c>
      <c r="C119" s="68" t="s">
        <v>282</v>
      </c>
      <c r="D119" s="62" t="s">
        <v>39</v>
      </c>
      <c r="E119" s="60">
        <v>44263</v>
      </c>
      <c r="F119" s="42">
        <v>44416</v>
      </c>
      <c r="G119" s="32">
        <v>50000</v>
      </c>
      <c r="H119" s="23">
        <v>1854</v>
      </c>
      <c r="I119" s="23">
        <f t="shared" si="15"/>
        <v>1435</v>
      </c>
      <c r="J119" s="32">
        <f t="shared" si="16"/>
        <v>1520</v>
      </c>
      <c r="K119" s="23">
        <f t="shared" si="17"/>
        <v>4809</v>
      </c>
      <c r="L119" s="23">
        <f t="shared" si="18"/>
        <v>45191</v>
      </c>
      <c r="M119" s="44" t="s">
        <v>305</v>
      </c>
    </row>
    <row r="120" spans="1:13" s="33" customFormat="1" ht="27.6" x14ac:dyDescent="0.3">
      <c r="A120" s="67" t="s">
        <v>240</v>
      </c>
      <c r="B120" s="68" t="s">
        <v>165</v>
      </c>
      <c r="C120" s="68" t="s">
        <v>141</v>
      </c>
      <c r="D120" s="62" t="s">
        <v>39</v>
      </c>
      <c r="E120" s="60">
        <v>44256</v>
      </c>
      <c r="F120" s="42">
        <v>44409</v>
      </c>
      <c r="G120" s="32">
        <v>70000</v>
      </c>
      <c r="H120" s="23">
        <v>5368.48</v>
      </c>
      <c r="I120" s="23">
        <f t="shared" si="15"/>
        <v>2009</v>
      </c>
      <c r="J120" s="32">
        <f t="shared" si="16"/>
        <v>2128</v>
      </c>
      <c r="K120" s="23">
        <f t="shared" si="17"/>
        <v>9505.48</v>
      </c>
      <c r="L120" s="23">
        <f t="shared" si="18"/>
        <v>60494.520000000004</v>
      </c>
      <c r="M120" s="44" t="s">
        <v>306</v>
      </c>
    </row>
    <row r="121" spans="1:13" s="33" customFormat="1" ht="27.6" x14ac:dyDescent="0.3">
      <c r="A121" s="67" t="s">
        <v>241</v>
      </c>
      <c r="B121" s="68" t="s">
        <v>70</v>
      </c>
      <c r="C121" s="68" t="s">
        <v>283</v>
      </c>
      <c r="D121" s="62" t="s">
        <v>39</v>
      </c>
      <c r="E121" s="60">
        <v>44256</v>
      </c>
      <c r="F121" s="42">
        <v>44409</v>
      </c>
      <c r="G121" s="32">
        <v>140000</v>
      </c>
      <c r="H121" s="23">
        <v>21553.74</v>
      </c>
      <c r="I121" s="23">
        <f t="shared" si="15"/>
        <v>4018</v>
      </c>
      <c r="J121" s="32">
        <f t="shared" si="16"/>
        <v>4256</v>
      </c>
      <c r="K121" s="23">
        <f t="shared" si="17"/>
        <v>29827.74</v>
      </c>
      <c r="L121" s="23">
        <f t="shared" si="18"/>
        <v>110172.26</v>
      </c>
      <c r="M121" s="44" t="s">
        <v>305</v>
      </c>
    </row>
    <row r="122" spans="1:13" s="33" customFormat="1" ht="27.6" x14ac:dyDescent="0.3">
      <c r="A122" s="67" t="s">
        <v>242</v>
      </c>
      <c r="B122" s="68" t="s">
        <v>160</v>
      </c>
      <c r="C122" s="68" t="s">
        <v>71</v>
      </c>
      <c r="D122" s="62" t="s">
        <v>39</v>
      </c>
      <c r="E122" s="60">
        <v>44256</v>
      </c>
      <c r="F122" s="42">
        <v>44409</v>
      </c>
      <c r="G122" s="32">
        <v>45000</v>
      </c>
      <c r="H122" s="23">
        <v>1148.33</v>
      </c>
      <c r="I122" s="23">
        <f t="shared" si="15"/>
        <v>1291.5</v>
      </c>
      <c r="J122" s="32">
        <f t="shared" si="16"/>
        <v>1368</v>
      </c>
      <c r="K122" s="23">
        <f t="shared" si="17"/>
        <v>3807.83</v>
      </c>
      <c r="L122" s="23">
        <f t="shared" si="18"/>
        <v>41192.17</v>
      </c>
      <c r="M122" s="44" t="s">
        <v>306</v>
      </c>
    </row>
    <row r="123" spans="1:13" s="33" customFormat="1" ht="27.6" x14ac:dyDescent="0.3">
      <c r="A123" s="67" t="s">
        <v>243</v>
      </c>
      <c r="B123" s="68" t="s">
        <v>184</v>
      </c>
      <c r="C123" s="68" t="s">
        <v>154</v>
      </c>
      <c r="D123" s="62" t="s">
        <v>39</v>
      </c>
      <c r="E123" s="60">
        <v>44256</v>
      </c>
      <c r="F123" s="42">
        <v>44409</v>
      </c>
      <c r="G123" s="32">
        <v>100000</v>
      </c>
      <c r="H123" s="23">
        <v>12105.37</v>
      </c>
      <c r="I123" s="23">
        <f t="shared" si="15"/>
        <v>2870</v>
      </c>
      <c r="J123" s="32">
        <f t="shared" si="16"/>
        <v>3040</v>
      </c>
      <c r="K123" s="23">
        <f t="shared" si="17"/>
        <v>18015.370000000003</v>
      </c>
      <c r="L123" s="23">
        <f t="shared" si="18"/>
        <v>81984.63</v>
      </c>
      <c r="M123" s="44" t="s">
        <v>305</v>
      </c>
    </row>
    <row r="124" spans="1:13" s="33" customFormat="1" ht="27.6" x14ac:dyDescent="0.3">
      <c r="A124" s="67" t="s">
        <v>244</v>
      </c>
      <c r="B124" s="68" t="s">
        <v>183</v>
      </c>
      <c r="C124" s="68" t="s">
        <v>147</v>
      </c>
      <c r="D124" s="62" t="s">
        <v>39</v>
      </c>
      <c r="E124" s="60">
        <v>44256</v>
      </c>
      <c r="F124" s="42">
        <v>44409</v>
      </c>
      <c r="G124" s="32">
        <v>70000</v>
      </c>
      <c r="H124" s="23">
        <v>5368.48</v>
      </c>
      <c r="I124" s="23">
        <f t="shared" si="15"/>
        <v>2009</v>
      </c>
      <c r="J124" s="32">
        <f t="shared" si="16"/>
        <v>2128</v>
      </c>
      <c r="K124" s="23">
        <f t="shared" si="17"/>
        <v>9505.48</v>
      </c>
      <c r="L124" s="23">
        <f t="shared" si="18"/>
        <v>60494.520000000004</v>
      </c>
      <c r="M124" s="44" t="s">
        <v>306</v>
      </c>
    </row>
    <row r="125" spans="1:13" s="33" customFormat="1" ht="27.6" x14ac:dyDescent="0.3">
      <c r="A125" s="67" t="s">
        <v>245</v>
      </c>
      <c r="B125" s="68" t="s">
        <v>165</v>
      </c>
      <c r="C125" s="68" t="s">
        <v>284</v>
      </c>
      <c r="D125" s="62" t="s">
        <v>39</v>
      </c>
      <c r="E125" s="60">
        <v>44256</v>
      </c>
      <c r="F125" s="42">
        <v>44409</v>
      </c>
      <c r="G125" s="32">
        <v>75000</v>
      </c>
      <c r="H125" s="23">
        <v>6309.38</v>
      </c>
      <c r="I125" s="23">
        <f t="shared" si="15"/>
        <v>2152.5</v>
      </c>
      <c r="J125" s="32">
        <f t="shared" si="16"/>
        <v>2280</v>
      </c>
      <c r="K125" s="23">
        <f t="shared" si="17"/>
        <v>10741.880000000001</v>
      </c>
      <c r="L125" s="23">
        <f t="shared" si="18"/>
        <v>64258.119999999995</v>
      </c>
      <c r="M125" s="44" t="s">
        <v>305</v>
      </c>
    </row>
    <row r="126" spans="1:13" s="33" customFormat="1" ht="27.6" x14ac:dyDescent="0.3">
      <c r="A126" s="67" t="s">
        <v>246</v>
      </c>
      <c r="B126" s="68" t="s">
        <v>60</v>
      </c>
      <c r="C126" s="68" t="s">
        <v>285</v>
      </c>
      <c r="D126" s="62" t="s">
        <v>39</v>
      </c>
      <c r="E126" s="60">
        <v>44256</v>
      </c>
      <c r="F126" s="42">
        <v>44409</v>
      </c>
      <c r="G126" s="32">
        <v>35000</v>
      </c>
      <c r="H126" s="23">
        <v>0</v>
      </c>
      <c r="I126" s="23">
        <f t="shared" si="15"/>
        <v>1004.5</v>
      </c>
      <c r="J126" s="32">
        <f t="shared" si="16"/>
        <v>1064</v>
      </c>
      <c r="K126" s="23">
        <f t="shared" si="17"/>
        <v>2068.5</v>
      </c>
      <c r="L126" s="23">
        <f t="shared" si="18"/>
        <v>32931.5</v>
      </c>
      <c r="M126" s="44" t="s">
        <v>305</v>
      </c>
    </row>
    <row r="127" spans="1:13" s="33" customFormat="1" ht="27.6" x14ac:dyDescent="0.3">
      <c r="A127" s="67" t="s">
        <v>247</v>
      </c>
      <c r="B127" s="68" t="s">
        <v>60</v>
      </c>
      <c r="C127" s="68" t="s">
        <v>285</v>
      </c>
      <c r="D127" s="62" t="s">
        <v>39</v>
      </c>
      <c r="E127" s="60">
        <v>44256</v>
      </c>
      <c r="F127" s="42">
        <v>44409</v>
      </c>
      <c r="G127" s="32">
        <v>35000</v>
      </c>
      <c r="H127" s="23">
        <v>0</v>
      </c>
      <c r="I127" s="23">
        <f t="shared" si="15"/>
        <v>1004.5</v>
      </c>
      <c r="J127" s="32">
        <f t="shared" si="16"/>
        <v>1064</v>
      </c>
      <c r="K127" s="23">
        <f t="shared" si="17"/>
        <v>2068.5</v>
      </c>
      <c r="L127" s="23">
        <f t="shared" si="18"/>
        <v>32931.5</v>
      </c>
      <c r="M127" s="44" t="s">
        <v>306</v>
      </c>
    </row>
    <row r="128" spans="1:13" s="33" customFormat="1" ht="27.6" x14ac:dyDescent="0.3">
      <c r="A128" s="67" t="s">
        <v>248</v>
      </c>
      <c r="B128" s="68" t="s">
        <v>116</v>
      </c>
      <c r="C128" s="68" t="s">
        <v>190</v>
      </c>
      <c r="D128" s="62" t="s">
        <v>39</v>
      </c>
      <c r="E128" s="60">
        <v>44256</v>
      </c>
      <c r="F128" s="42">
        <v>44409</v>
      </c>
      <c r="G128" s="32">
        <v>70000</v>
      </c>
      <c r="H128" s="23">
        <v>5368.48</v>
      </c>
      <c r="I128" s="23">
        <f t="shared" si="15"/>
        <v>2009</v>
      </c>
      <c r="J128" s="32">
        <f t="shared" si="16"/>
        <v>2128</v>
      </c>
      <c r="K128" s="23">
        <f t="shared" si="17"/>
        <v>9505.48</v>
      </c>
      <c r="L128" s="23">
        <f t="shared" si="18"/>
        <v>60494.520000000004</v>
      </c>
      <c r="M128" s="44" t="s">
        <v>306</v>
      </c>
    </row>
    <row r="129" spans="1:13" s="33" customFormat="1" ht="27.6" x14ac:dyDescent="0.3">
      <c r="A129" s="67" t="s">
        <v>249</v>
      </c>
      <c r="B129" s="68" t="s">
        <v>116</v>
      </c>
      <c r="C129" s="68" t="s">
        <v>190</v>
      </c>
      <c r="D129" s="62" t="s">
        <v>39</v>
      </c>
      <c r="E129" s="60">
        <v>44256</v>
      </c>
      <c r="F129" s="42">
        <v>44409</v>
      </c>
      <c r="G129" s="32">
        <v>70000</v>
      </c>
      <c r="H129" s="23">
        <v>5368.48</v>
      </c>
      <c r="I129" s="23">
        <f t="shared" si="15"/>
        <v>2009</v>
      </c>
      <c r="J129" s="32">
        <f t="shared" si="16"/>
        <v>2128</v>
      </c>
      <c r="K129" s="23">
        <f t="shared" si="17"/>
        <v>9505.48</v>
      </c>
      <c r="L129" s="23">
        <f t="shared" si="18"/>
        <v>60494.520000000004</v>
      </c>
      <c r="M129" s="44" t="s">
        <v>306</v>
      </c>
    </row>
    <row r="130" spans="1:13" s="33" customFormat="1" ht="27.6" x14ac:dyDescent="0.3">
      <c r="A130" s="67" t="s">
        <v>250</v>
      </c>
      <c r="B130" s="68" t="s">
        <v>25</v>
      </c>
      <c r="C130" s="68" t="s">
        <v>54</v>
      </c>
      <c r="D130" s="62" t="s">
        <v>39</v>
      </c>
      <c r="E130" s="60">
        <v>44256</v>
      </c>
      <c r="F130" s="42">
        <v>44409</v>
      </c>
      <c r="G130" s="32">
        <v>26000</v>
      </c>
      <c r="H130" s="23">
        <v>0</v>
      </c>
      <c r="I130" s="23">
        <f t="shared" si="15"/>
        <v>746.2</v>
      </c>
      <c r="J130" s="32">
        <f t="shared" si="16"/>
        <v>790.4</v>
      </c>
      <c r="K130" s="23">
        <f t="shared" si="17"/>
        <v>1536.6</v>
      </c>
      <c r="L130" s="23">
        <f t="shared" si="18"/>
        <v>24463.4</v>
      </c>
      <c r="M130" s="44" t="s">
        <v>306</v>
      </c>
    </row>
    <row r="131" spans="1:13" s="33" customFormat="1" ht="27.6" x14ac:dyDescent="0.3">
      <c r="A131" s="67" t="s">
        <v>251</v>
      </c>
      <c r="B131" s="68" t="s">
        <v>294</v>
      </c>
      <c r="C131" s="68" t="s">
        <v>286</v>
      </c>
      <c r="D131" s="62" t="s">
        <v>39</v>
      </c>
      <c r="E131" s="60">
        <v>44256</v>
      </c>
      <c r="F131" s="42">
        <v>44409</v>
      </c>
      <c r="G131" s="32">
        <v>60000</v>
      </c>
      <c r="H131" s="23">
        <v>3486.68</v>
      </c>
      <c r="I131" s="23">
        <f t="shared" si="15"/>
        <v>1722</v>
      </c>
      <c r="J131" s="32">
        <f t="shared" si="16"/>
        <v>1824</v>
      </c>
      <c r="K131" s="23">
        <f t="shared" si="17"/>
        <v>7032.68</v>
      </c>
      <c r="L131" s="23">
        <f t="shared" si="18"/>
        <v>52967.32</v>
      </c>
      <c r="M131" s="44" t="s">
        <v>305</v>
      </c>
    </row>
    <row r="132" spans="1:13" s="33" customFormat="1" ht="27.6" x14ac:dyDescent="0.3">
      <c r="A132" s="67" t="s">
        <v>252</v>
      </c>
      <c r="B132" s="68" t="s">
        <v>97</v>
      </c>
      <c r="C132" s="68" t="s">
        <v>98</v>
      </c>
      <c r="D132" s="62" t="s">
        <v>39</v>
      </c>
      <c r="E132" s="60">
        <v>44256</v>
      </c>
      <c r="F132" s="42">
        <v>44409</v>
      </c>
      <c r="G132" s="32">
        <v>95000</v>
      </c>
      <c r="H132" s="23">
        <v>12332.94</v>
      </c>
      <c r="I132" s="23">
        <f t="shared" si="15"/>
        <v>2726.5</v>
      </c>
      <c r="J132" s="32">
        <f t="shared" si="16"/>
        <v>2888</v>
      </c>
      <c r="K132" s="23">
        <f t="shared" si="17"/>
        <v>17947.440000000002</v>
      </c>
      <c r="L132" s="23">
        <f t="shared" si="18"/>
        <v>77052.56</v>
      </c>
      <c r="M132" s="44" t="s">
        <v>305</v>
      </c>
    </row>
    <row r="133" spans="1:13" s="33" customFormat="1" ht="27.6" x14ac:dyDescent="0.3">
      <c r="A133" s="67" t="s">
        <v>253</v>
      </c>
      <c r="B133" s="68" t="s">
        <v>165</v>
      </c>
      <c r="C133" s="68" t="s">
        <v>287</v>
      </c>
      <c r="D133" s="62" t="s">
        <v>39</v>
      </c>
      <c r="E133" s="60">
        <v>44228</v>
      </c>
      <c r="F133" s="42">
        <v>44378</v>
      </c>
      <c r="G133" s="32">
        <v>70000</v>
      </c>
      <c r="H133" s="23">
        <v>5368.48</v>
      </c>
      <c r="I133" s="23">
        <f t="shared" si="15"/>
        <v>2009</v>
      </c>
      <c r="J133" s="32">
        <f t="shared" si="16"/>
        <v>2128</v>
      </c>
      <c r="K133" s="23">
        <f t="shared" si="17"/>
        <v>9505.48</v>
      </c>
      <c r="L133" s="23">
        <f t="shared" si="18"/>
        <v>60494.520000000004</v>
      </c>
      <c r="M133" s="44" t="s">
        <v>305</v>
      </c>
    </row>
    <row r="134" spans="1:13" s="33" customFormat="1" ht="27.6" x14ac:dyDescent="0.3">
      <c r="A134" s="67" t="s">
        <v>254</v>
      </c>
      <c r="B134" s="68" t="s">
        <v>184</v>
      </c>
      <c r="C134" s="68" t="s">
        <v>288</v>
      </c>
      <c r="D134" s="62" t="s">
        <v>39</v>
      </c>
      <c r="E134" s="60">
        <v>44228</v>
      </c>
      <c r="F134" s="42">
        <v>44378</v>
      </c>
      <c r="G134" s="32">
        <v>90000</v>
      </c>
      <c r="H134" s="23">
        <v>9753.1200000000008</v>
      </c>
      <c r="I134" s="23">
        <f t="shared" si="15"/>
        <v>2583</v>
      </c>
      <c r="J134" s="32">
        <f t="shared" si="16"/>
        <v>2736</v>
      </c>
      <c r="K134" s="23">
        <f t="shared" si="17"/>
        <v>15072.12</v>
      </c>
      <c r="L134" s="23">
        <f t="shared" si="18"/>
        <v>74927.88</v>
      </c>
      <c r="M134" s="44" t="s">
        <v>306</v>
      </c>
    </row>
    <row r="135" spans="1:13" s="33" customFormat="1" ht="27.6" x14ac:dyDescent="0.3">
      <c r="A135" s="67" t="s">
        <v>255</v>
      </c>
      <c r="B135" s="68" t="s">
        <v>165</v>
      </c>
      <c r="C135" s="68" t="s">
        <v>287</v>
      </c>
      <c r="D135" s="62" t="s">
        <v>39</v>
      </c>
      <c r="E135" s="60">
        <v>44228</v>
      </c>
      <c r="F135" s="42">
        <v>44378</v>
      </c>
      <c r="G135" s="32">
        <v>70000</v>
      </c>
      <c r="H135" s="23">
        <v>5368.48</v>
      </c>
      <c r="I135" s="23">
        <f t="shared" si="15"/>
        <v>2009</v>
      </c>
      <c r="J135" s="32">
        <f t="shared" si="16"/>
        <v>2128</v>
      </c>
      <c r="K135" s="23">
        <f t="shared" si="17"/>
        <v>9505.48</v>
      </c>
      <c r="L135" s="23">
        <f t="shared" si="18"/>
        <v>60494.520000000004</v>
      </c>
      <c r="M135" s="44" t="s">
        <v>305</v>
      </c>
    </row>
    <row r="136" spans="1:13" s="33" customFormat="1" ht="27.6" x14ac:dyDescent="0.3">
      <c r="A136" s="67" t="s">
        <v>256</v>
      </c>
      <c r="B136" s="68" t="s">
        <v>184</v>
      </c>
      <c r="C136" s="68" t="s">
        <v>288</v>
      </c>
      <c r="D136" s="62" t="s">
        <v>39</v>
      </c>
      <c r="E136" s="60">
        <v>44228</v>
      </c>
      <c r="F136" s="42">
        <v>44378</v>
      </c>
      <c r="G136" s="32">
        <v>130000</v>
      </c>
      <c r="H136" s="23">
        <v>19162.12</v>
      </c>
      <c r="I136" s="23">
        <f t="shared" si="15"/>
        <v>3731</v>
      </c>
      <c r="J136" s="32">
        <f t="shared" si="16"/>
        <v>3952</v>
      </c>
      <c r="K136" s="23">
        <f t="shared" si="17"/>
        <v>26845.119999999999</v>
      </c>
      <c r="L136" s="23">
        <f t="shared" si="18"/>
        <v>103154.88</v>
      </c>
      <c r="M136" s="44" t="s">
        <v>306</v>
      </c>
    </row>
    <row r="137" spans="1:13" s="33" customFormat="1" ht="27.6" x14ac:dyDescent="0.3">
      <c r="A137" s="67" t="s">
        <v>257</v>
      </c>
      <c r="B137" s="68" t="s">
        <v>184</v>
      </c>
      <c r="C137" s="68" t="s">
        <v>288</v>
      </c>
      <c r="D137" s="62" t="s">
        <v>39</v>
      </c>
      <c r="E137" s="60">
        <v>44228</v>
      </c>
      <c r="F137" s="42">
        <v>44378</v>
      </c>
      <c r="G137" s="32">
        <v>130000</v>
      </c>
      <c r="H137" s="23">
        <v>19162.12</v>
      </c>
      <c r="I137" s="23">
        <f t="shared" si="15"/>
        <v>3731</v>
      </c>
      <c r="J137" s="32">
        <f t="shared" si="16"/>
        <v>3952</v>
      </c>
      <c r="K137" s="23">
        <f t="shared" si="17"/>
        <v>26845.119999999999</v>
      </c>
      <c r="L137" s="23">
        <f t="shared" si="18"/>
        <v>103154.88</v>
      </c>
      <c r="M137" s="44" t="s">
        <v>306</v>
      </c>
    </row>
    <row r="138" spans="1:13" s="33" customFormat="1" ht="27.6" x14ac:dyDescent="0.3">
      <c r="A138" s="67" t="s">
        <v>258</v>
      </c>
      <c r="B138" s="68" t="s">
        <v>184</v>
      </c>
      <c r="C138" s="68" t="s">
        <v>288</v>
      </c>
      <c r="D138" s="62" t="s">
        <v>39</v>
      </c>
      <c r="E138" s="60">
        <v>44228</v>
      </c>
      <c r="F138" s="42">
        <v>44378</v>
      </c>
      <c r="G138" s="32">
        <v>110000</v>
      </c>
      <c r="H138" s="55">
        <v>14457.62</v>
      </c>
      <c r="I138" s="23">
        <f t="shared" si="15"/>
        <v>3157</v>
      </c>
      <c r="J138" s="32">
        <f t="shared" si="16"/>
        <v>3344</v>
      </c>
      <c r="K138" s="23">
        <f t="shared" si="17"/>
        <v>20958.620000000003</v>
      </c>
      <c r="L138" s="23">
        <f t="shared" si="18"/>
        <v>89041.38</v>
      </c>
      <c r="M138" s="44" t="s">
        <v>306</v>
      </c>
    </row>
    <row r="139" spans="1:13" s="33" customFormat="1" ht="27.6" x14ac:dyDescent="0.3">
      <c r="A139" s="67" t="s">
        <v>259</v>
      </c>
      <c r="B139" s="68" t="s">
        <v>160</v>
      </c>
      <c r="C139" s="68" t="s">
        <v>71</v>
      </c>
      <c r="D139" s="62" t="s">
        <v>39</v>
      </c>
      <c r="E139" s="60">
        <v>44228</v>
      </c>
      <c r="F139" s="42">
        <v>44378</v>
      </c>
      <c r="G139" s="32">
        <v>90000</v>
      </c>
      <c r="H139" s="23">
        <v>9753.1200000000008</v>
      </c>
      <c r="I139" s="23">
        <f t="shared" si="15"/>
        <v>2583</v>
      </c>
      <c r="J139" s="32">
        <f t="shared" si="16"/>
        <v>2736</v>
      </c>
      <c r="K139" s="23">
        <f t="shared" si="17"/>
        <v>15072.12</v>
      </c>
      <c r="L139" s="23">
        <f t="shared" si="18"/>
        <v>74927.88</v>
      </c>
      <c r="M139" s="44" t="s">
        <v>306</v>
      </c>
    </row>
    <row r="140" spans="1:13" s="33" customFormat="1" ht="27.6" x14ac:dyDescent="0.3">
      <c r="A140" s="67" t="s">
        <v>260</v>
      </c>
      <c r="B140" s="68" t="s">
        <v>165</v>
      </c>
      <c r="C140" s="68" t="s">
        <v>287</v>
      </c>
      <c r="D140" s="62" t="s">
        <v>39</v>
      </c>
      <c r="E140" s="60">
        <v>44228</v>
      </c>
      <c r="F140" s="42">
        <v>44378</v>
      </c>
      <c r="G140" s="32">
        <v>90000</v>
      </c>
      <c r="H140" s="23">
        <v>9753.1200000000008</v>
      </c>
      <c r="I140" s="23">
        <f t="shared" si="15"/>
        <v>2583</v>
      </c>
      <c r="J140" s="32">
        <f t="shared" si="16"/>
        <v>2736</v>
      </c>
      <c r="K140" s="23">
        <f t="shared" si="17"/>
        <v>15072.12</v>
      </c>
      <c r="L140" s="23">
        <f t="shared" si="18"/>
        <v>74927.88</v>
      </c>
      <c r="M140" s="44" t="s">
        <v>306</v>
      </c>
    </row>
    <row r="141" spans="1:13" s="33" customFormat="1" ht="27.6" x14ac:dyDescent="0.3">
      <c r="A141" s="67" t="s">
        <v>261</v>
      </c>
      <c r="B141" s="68" t="s">
        <v>165</v>
      </c>
      <c r="C141" s="68" t="s">
        <v>141</v>
      </c>
      <c r="D141" s="62" t="s">
        <v>39</v>
      </c>
      <c r="E141" s="60">
        <v>44228</v>
      </c>
      <c r="F141" s="42">
        <v>44378</v>
      </c>
      <c r="G141" s="32">
        <v>70000</v>
      </c>
      <c r="H141" s="23">
        <v>5368.48</v>
      </c>
      <c r="I141" s="23">
        <f t="shared" si="15"/>
        <v>2009</v>
      </c>
      <c r="J141" s="32">
        <f t="shared" si="16"/>
        <v>2128</v>
      </c>
      <c r="K141" s="23">
        <f t="shared" si="17"/>
        <v>9505.48</v>
      </c>
      <c r="L141" s="23">
        <f t="shared" si="18"/>
        <v>60494.520000000004</v>
      </c>
      <c r="M141" s="44" t="s">
        <v>305</v>
      </c>
    </row>
    <row r="142" spans="1:13" s="33" customFormat="1" ht="27.6" x14ac:dyDescent="0.3">
      <c r="A142" s="67" t="s">
        <v>262</v>
      </c>
      <c r="B142" s="68" t="s">
        <v>295</v>
      </c>
      <c r="C142" s="68" t="s">
        <v>289</v>
      </c>
      <c r="D142" s="62" t="s">
        <v>39</v>
      </c>
      <c r="E142" s="60">
        <v>44231</v>
      </c>
      <c r="F142" s="42">
        <v>44381</v>
      </c>
      <c r="G142" s="32">
        <v>120000</v>
      </c>
      <c r="H142" s="23">
        <v>16809.939999999999</v>
      </c>
      <c r="I142" s="23">
        <f t="shared" si="15"/>
        <v>3444</v>
      </c>
      <c r="J142" s="32">
        <f t="shared" si="16"/>
        <v>3648</v>
      </c>
      <c r="K142" s="23">
        <f t="shared" si="17"/>
        <v>23901.94</v>
      </c>
      <c r="L142" s="23">
        <f t="shared" si="18"/>
        <v>96098.06</v>
      </c>
      <c r="M142" s="44" t="s">
        <v>306</v>
      </c>
    </row>
    <row r="143" spans="1:13" s="33" customFormat="1" ht="27.6" x14ac:dyDescent="0.3">
      <c r="A143" s="67" t="s">
        <v>263</v>
      </c>
      <c r="B143" s="68" t="s">
        <v>183</v>
      </c>
      <c r="C143" s="68" t="s">
        <v>147</v>
      </c>
      <c r="D143" s="62" t="s">
        <v>39</v>
      </c>
      <c r="E143" s="60">
        <v>44228</v>
      </c>
      <c r="F143" s="42">
        <v>44378</v>
      </c>
      <c r="G143" s="32">
        <v>40000</v>
      </c>
      <c r="H143" s="23">
        <v>442.65</v>
      </c>
      <c r="I143" s="23">
        <f t="shared" si="15"/>
        <v>1148</v>
      </c>
      <c r="J143" s="32">
        <f t="shared" si="16"/>
        <v>1216</v>
      </c>
      <c r="K143" s="23">
        <f t="shared" si="17"/>
        <v>2806.65</v>
      </c>
      <c r="L143" s="23">
        <f t="shared" si="18"/>
        <v>37193.35</v>
      </c>
      <c r="M143" s="44" t="s">
        <v>306</v>
      </c>
    </row>
    <row r="144" spans="1:13" s="33" customFormat="1" ht="27.6" x14ac:dyDescent="0.3">
      <c r="A144" s="67" t="s">
        <v>264</v>
      </c>
      <c r="B144" s="68" t="s">
        <v>184</v>
      </c>
      <c r="C144" s="68" t="s">
        <v>149</v>
      </c>
      <c r="D144" s="62" t="s">
        <v>39</v>
      </c>
      <c r="E144" s="60">
        <v>44228</v>
      </c>
      <c r="F144" s="42">
        <v>44378</v>
      </c>
      <c r="G144" s="32">
        <v>35000</v>
      </c>
      <c r="H144" s="23">
        <v>0</v>
      </c>
      <c r="I144" s="23">
        <f t="shared" si="15"/>
        <v>1004.5</v>
      </c>
      <c r="J144" s="32">
        <f t="shared" si="16"/>
        <v>1064</v>
      </c>
      <c r="K144" s="23">
        <f t="shared" si="17"/>
        <v>2068.5</v>
      </c>
      <c r="L144" s="23">
        <f t="shared" si="18"/>
        <v>32931.5</v>
      </c>
      <c r="M144" s="44" t="s">
        <v>306</v>
      </c>
    </row>
    <row r="145" spans="1:13" s="33" customFormat="1" ht="27.6" x14ac:dyDescent="0.3">
      <c r="A145" s="67" t="s">
        <v>265</v>
      </c>
      <c r="B145" s="68" t="s">
        <v>184</v>
      </c>
      <c r="C145" s="68" t="s">
        <v>149</v>
      </c>
      <c r="D145" s="62" t="s">
        <v>39</v>
      </c>
      <c r="E145" s="60">
        <v>44228</v>
      </c>
      <c r="F145" s="42">
        <v>44378</v>
      </c>
      <c r="G145" s="32">
        <v>35000</v>
      </c>
      <c r="H145" s="23">
        <v>0</v>
      </c>
      <c r="I145" s="23">
        <f t="shared" si="15"/>
        <v>1004.5</v>
      </c>
      <c r="J145" s="32">
        <f t="shared" si="16"/>
        <v>1064</v>
      </c>
      <c r="K145" s="23">
        <f t="shared" si="17"/>
        <v>2068.5</v>
      </c>
      <c r="L145" s="23">
        <f t="shared" si="18"/>
        <v>32931.5</v>
      </c>
      <c r="M145" s="44" t="s">
        <v>306</v>
      </c>
    </row>
    <row r="146" spans="1:13" s="33" customFormat="1" ht="27.6" x14ac:dyDescent="0.3">
      <c r="A146" s="67" t="s">
        <v>266</v>
      </c>
      <c r="B146" s="68" t="s">
        <v>184</v>
      </c>
      <c r="C146" s="68" t="s">
        <v>154</v>
      </c>
      <c r="D146" s="62" t="s">
        <v>39</v>
      </c>
      <c r="E146" s="60">
        <v>44228</v>
      </c>
      <c r="F146" s="42">
        <v>44378</v>
      </c>
      <c r="G146" s="32">
        <v>100000</v>
      </c>
      <c r="H146" s="23">
        <v>12105.37</v>
      </c>
      <c r="I146" s="23">
        <f t="shared" si="15"/>
        <v>2870</v>
      </c>
      <c r="J146" s="32">
        <f t="shared" si="16"/>
        <v>3040</v>
      </c>
      <c r="K146" s="23">
        <f t="shared" si="17"/>
        <v>18015.370000000003</v>
      </c>
      <c r="L146" s="23">
        <f t="shared" si="18"/>
        <v>81984.63</v>
      </c>
      <c r="M146" s="44" t="s">
        <v>306</v>
      </c>
    </row>
    <row r="147" spans="1:13" s="33" customFormat="1" ht="27.6" x14ac:dyDescent="0.3">
      <c r="A147" s="67" t="s">
        <v>267</v>
      </c>
      <c r="B147" s="68" t="s">
        <v>168</v>
      </c>
      <c r="C147" s="68" t="s">
        <v>290</v>
      </c>
      <c r="D147" s="62" t="s">
        <v>39</v>
      </c>
      <c r="E147" s="60">
        <v>44228</v>
      </c>
      <c r="F147" s="42">
        <v>44378</v>
      </c>
      <c r="G147" s="32">
        <v>70000</v>
      </c>
      <c r="H147" s="23">
        <v>5368.48</v>
      </c>
      <c r="I147" s="23">
        <f t="shared" si="15"/>
        <v>2009</v>
      </c>
      <c r="J147" s="32">
        <f t="shared" si="16"/>
        <v>2128</v>
      </c>
      <c r="K147" s="23">
        <f t="shared" si="17"/>
        <v>9505.48</v>
      </c>
      <c r="L147" s="23">
        <f t="shared" si="18"/>
        <v>60494.520000000004</v>
      </c>
      <c r="M147" s="44" t="s">
        <v>306</v>
      </c>
    </row>
    <row r="148" spans="1:13" s="33" customFormat="1" ht="27.6" x14ac:dyDescent="0.3">
      <c r="A148" s="67" t="s">
        <v>268</v>
      </c>
      <c r="B148" s="68" t="s">
        <v>168</v>
      </c>
      <c r="C148" s="68" t="s">
        <v>291</v>
      </c>
      <c r="D148" s="62" t="s">
        <v>39</v>
      </c>
      <c r="E148" s="60">
        <v>44228</v>
      </c>
      <c r="F148" s="42">
        <v>44378</v>
      </c>
      <c r="G148" s="32">
        <v>70000</v>
      </c>
      <c r="H148" s="23">
        <v>5368.48</v>
      </c>
      <c r="I148" s="23">
        <f t="shared" si="15"/>
        <v>2009</v>
      </c>
      <c r="J148" s="32">
        <f t="shared" si="16"/>
        <v>2128</v>
      </c>
      <c r="K148" s="23">
        <f t="shared" si="17"/>
        <v>9505.48</v>
      </c>
      <c r="L148" s="23">
        <f t="shared" si="18"/>
        <v>60494.520000000004</v>
      </c>
      <c r="M148" s="44" t="s">
        <v>305</v>
      </c>
    </row>
    <row r="149" spans="1:13" s="33" customFormat="1" ht="27.6" x14ac:dyDescent="0.3">
      <c r="A149" s="67" t="s">
        <v>269</v>
      </c>
      <c r="B149" s="68" t="s">
        <v>160</v>
      </c>
      <c r="C149" s="68" t="s">
        <v>71</v>
      </c>
      <c r="D149" s="62" t="s">
        <v>39</v>
      </c>
      <c r="E149" s="60">
        <v>44228</v>
      </c>
      <c r="F149" s="42">
        <v>44378</v>
      </c>
      <c r="G149" s="32">
        <v>70000</v>
      </c>
      <c r="H149" s="23">
        <v>5368.48</v>
      </c>
      <c r="I149" s="23">
        <f t="shared" si="15"/>
        <v>2009</v>
      </c>
      <c r="J149" s="32">
        <f t="shared" si="16"/>
        <v>2128</v>
      </c>
      <c r="K149" s="23">
        <f t="shared" si="17"/>
        <v>9505.48</v>
      </c>
      <c r="L149" s="23">
        <f t="shared" si="18"/>
        <v>60494.520000000004</v>
      </c>
      <c r="M149" s="44" t="s">
        <v>306</v>
      </c>
    </row>
    <row r="150" spans="1:13" s="33" customFormat="1" ht="27.6" x14ac:dyDescent="0.3">
      <c r="A150" s="67" t="s">
        <v>270</v>
      </c>
      <c r="B150" s="68" t="s">
        <v>184</v>
      </c>
      <c r="C150" s="68" t="s">
        <v>154</v>
      </c>
      <c r="D150" s="62" t="s">
        <v>39</v>
      </c>
      <c r="E150" s="60">
        <v>44228</v>
      </c>
      <c r="F150" s="42">
        <v>44378</v>
      </c>
      <c r="G150" s="32">
        <v>105000</v>
      </c>
      <c r="H150" s="23">
        <v>13281.49</v>
      </c>
      <c r="I150" s="23">
        <f t="shared" si="15"/>
        <v>3013.5</v>
      </c>
      <c r="J150" s="32">
        <f t="shared" si="16"/>
        <v>3192</v>
      </c>
      <c r="K150" s="23">
        <f t="shared" si="17"/>
        <v>19486.989999999998</v>
      </c>
      <c r="L150" s="23">
        <f t="shared" si="18"/>
        <v>85513.010000000009</v>
      </c>
      <c r="M150" s="44" t="s">
        <v>305</v>
      </c>
    </row>
    <row r="151" spans="1:13" s="33" customFormat="1" ht="27.6" x14ac:dyDescent="0.3">
      <c r="A151" s="67" t="s">
        <v>271</v>
      </c>
      <c r="B151" s="68" t="s">
        <v>184</v>
      </c>
      <c r="C151" s="68" t="s">
        <v>154</v>
      </c>
      <c r="D151" s="62" t="s">
        <v>39</v>
      </c>
      <c r="E151" s="60">
        <v>44228</v>
      </c>
      <c r="F151" s="42">
        <v>44378</v>
      </c>
      <c r="G151" s="32">
        <v>90000</v>
      </c>
      <c r="H151" s="23">
        <v>9753.1200000000008</v>
      </c>
      <c r="I151" s="23">
        <f t="shared" si="15"/>
        <v>2583</v>
      </c>
      <c r="J151" s="32">
        <f t="shared" si="16"/>
        <v>2736</v>
      </c>
      <c r="K151" s="23">
        <f t="shared" si="17"/>
        <v>15072.12</v>
      </c>
      <c r="L151" s="23">
        <f t="shared" si="18"/>
        <v>74927.88</v>
      </c>
      <c r="M151" s="44" t="s">
        <v>305</v>
      </c>
    </row>
    <row r="152" spans="1:13" s="33" customFormat="1" ht="27.6" x14ac:dyDescent="0.3">
      <c r="A152" s="67" t="s">
        <v>272</v>
      </c>
      <c r="B152" s="68" t="s">
        <v>296</v>
      </c>
      <c r="C152" s="68" t="s">
        <v>292</v>
      </c>
      <c r="D152" s="62" t="s">
        <v>39</v>
      </c>
      <c r="E152" s="60">
        <v>44228</v>
      </c>
      <c r="F152" s="42">
        <v>44378</v>
      </c>
      <c r="G152" s="32">
        <v>40000</v>
      </c>
      <c r="H152" s="23">
        <v>442.65</v>
      </c>
      <c r="I152" s="23">
        <f t="shared" si="15"/>
        <v>1148</v>
      </c>
      <c r="J152" s="32">
        <f t="shared" si="16"/>
        <v>1216</v>
      </c>
      <c r="K152" s="23">
        <f t="shared" si="17"/>
        <v>2806.65</v>
      </c>
      <c r="L152" s="23">
        <f t="shared" si="18"/>
        <v>37193.35</v>
      </c>
      <c r="M152" s="44" t="s">
        <v>306</v>
      </c>
    </row>
    <row r="153" spans="1:13" s="33" customFormat="1" ht="27.6" x14ac:dyDescent="0.3">
      <c r="A153" s="67" t="s">
        <v>273</v>
      </c>
      <c r="B153" s="68" t="s">
        <v>296</v>
      </c>
      <c r="C153" s="68" t="s">
        <v>292</v>
      </c>
      <c r="D153" s="62" t="s">
        <v>39</v>
      </c>
      <c r="E153" s="60">
        <v>44228</v>
      </c>
      <c r="F153" s="42">
        <v>44378</v>
      </c>
      <c r="G153" s="32">
        <v>35000</v>
      </c>
      <c r="H153" s="23">
        <v>0</v>
      </c>
      <c r="I153" s="23">
        <f t="shared" si="15"/>
        <v>1004.5</v>
      </c>
      <c r="J153" s="32">
        <f t="shared" si="16"/>
        <v>1064</v>
      </c>
      <c r="K153" s="23">
        <f t="shared" si="17"/>
        <v>2068.5</v>
      </c>
      <c r="L153" s="23">
        <f t="shared" si="18"/>
        <v>32931.5</v>
      </c>
      <c r="M153" s="44" t="s">
        <v>306</v>
      </c>
    </row>
    <row r="154" spans="1:13" s="33" customFormat="1" ht="27.6" x14ac:dyDescent="0.3">
      <c r="A154" s="67" t="s">
        <v>274</v>
      </c>
      <c r="B154" s="68" t="s">
        <v>296</v>
      </c>
      <c r="C154" s="68" t="s">
        <v>292</v>
      </c>
      <c r="D154" s="62" t="s">
        <v>39</v>
      </c>
      <c r="E154" s="60">
        <v>44228</v>
      </c>
      <c r="F154" s="42">
        <v>44378</v>
      </c>
      <c r="G154" s="32">
        <v>35000</v>
      </c>
      <c r="H154" s="23">
        <v>0</v>
      </c>
      <c r="I154" s="23">
        <f t="shared" si="15"/>
        <v>1004.5</v>
      </c>
      <c r="J154" s="32">
        <f t="shared" si="16"/>
        <v>1064</v>
      </c>
      <c r="K154" s="23">
        <f t="shared" si="17"/>
        <v>2068.5</v>
      </c>
      <c r="L154" s="23">
        <f t="shared" si="18"/>
        <v>32931.5</v>
      </c>
      <c r="M154" s="44" t="s">
        <v>306</v>
      </c>
    </row>
    <row r="155" spans="1:13" s="33" customFormat="1" ht="27.6" x14ac:dyDescent="0.3">
      <c r="A155" s="67" t="s">
        <v>275</v>
      </c>
      <c r="B155" s="68" t="s">
        <v>296</v>
      </c>
      <c r="C155" s="68" t="s">
        <v>292</v>
      </c>
      <c r="D155" s="62" t="s">
        <v>39</v>
      </c>
      <c r="E155" s="60">
        <v>44228</v>
      </c>
      <c r="F155" s="42">
        <v>44378</v>
      </c>
      <c r="G155" s="32">
        <v>35000</v>
      </c>
      <c r="H155" s="23">
        <v>0</v>
      </c>
      <c r="I155" s="23">
        <f t="shared" si="15"/>
        <v>1004.5</v>
      </c>
      <c r="J155" s="32">
        <f t="shared" si="16"/>
        <v>1064</v>
      </c>
      <c r="K155" s="23">
        <f t="shared" si="17"/>
        <v>2068.5</v>
      </c>
      <c r="L155" s="23">
        <f t="shared" si="18"/>
        <v>32931.5</v>
      </c>
      <c r="M155" s="44" t="s">
        <v>306</v>
      </c>
    </row>
    <row r="156" spans="1:13" s="33" customFormat="1" ht="27.6" x14ac:dyDescent="0.3">
      <c r="A156" s="67" t="s">
        <v>276</v>
      </c>
      <c r="B156" s="68" t="s">
        <v>160</v>
      </c>
      <c r="C156" s="68" t="s">
        <v>71</v>
      </c>
      <c r="D156" s="62" t="s">
        <v>39</v>
      </c>
      <c r="E156" s="60">
        <v>44228</v>
      </c>
      <c r="F156" s="42">
        <v>44378</v>
      </c>
      <c r="G156" s="32">
        <v>45000</v>
      </c>
      <c r="H156" s="23">
        <v>1148.33</v>
      </c>
      <c r="I156" s="23">
        <f t="shared" si="15"/>
        <v>1291.5</v>
      </c>
      <c r="J156" s="32">
        <f t="shared" si="16"/>
        <v>1368</v>
      </c>
      <c r="K156" s="23">
        <f t="shared" si="17"/>
        <v>3807.83</v>
      </c>
      <c r="L156" s="23">
        <f t="shared" si="18"/>
        <v>41192.17</v>
      </c>
      <c r="M156" s="44" t="s">
        <v>305</v>
      </c>
    </row>
    <row r="157" spans="1:13" s="33" customFormat="1" ht="27.6" x14ac:dyDescent="0.3">
      <c r="A157" s="67" t="s">
        <v>277</v>
      </c>
      <c r="B157" s="68" t="s">
        <v>165</v>
      </c>
      <c r="C157" s="68" t="s">
        <v>141</v>
      </c>
      <c r="D157" s="62" t="s">
        <v>39</v>
      </c>
      <c r="E157" s="60">
        <v>44228</v>
      </c>
      <c r="F157" s="42">
        <v>44378</v>
      </c>
      <c r="G157" s="32">
        <v>75000</v>
      </c>
      <c r="H157" s="23">
        <v>6309.38</v>
      </c>
      <c r="I157" s="23">
        <f t="shared" si="15"/>
        <v>2152.5</v>
      </c>
      <c r="J157" s="32">
        <f t="shared" si="16"/>
        <v>2280</v>
      </c>
      <c r="K157" s="23">
        <f t="shared" si="17"/>
        <v>10741.880000000001</v>
      </c>
      <c r="L157" s="23">
        <f t="shared" si="18"/>
        <v>64258.119999999995</v>
      </c>
      <c r="M157" s="44" t="s">
        <v>305</v>
      </c>
    </row>
    <row r="158" spans="1:13" s="33" customFormat="1" ht="27.6" x14ac:dyDescent="0.3">
      <c r="A158" s="67" t="s">
        <v>278</v>
      </c>
      <c r="B158" s="68" t="s">
        <v>165</v>
      </c>
      <c r="C158" s="68" t="s">
        <v>141</v>
      </c>
      <c r="D158" s="62" t="s">
        <v>39</v>
      </c>
      <c r="E158" s="60">
        <v>44228</v>
      </c>
      <c r="F158" s="42">
        <v>44378</v>
      </c>
      <c r="G158" s="32">
        <v>70000</v>
      </c>
      <c r="H158" s="23">
        <v>5368.48</v>
      </c>
      <c r="I158" s="23">
        <f t="shared" si="15"/>
        <v>2009</v>
      </c>
      <c r="J158" s="32">
        <f t="shared" si="16"/>
        <v>2128</v>
      </c>
      <c r="K158" s="23">
        <f t="shared" si="17"/>
        <v>9505.48</v>
      </c>
      <c r="L158" s="23">
        <f t="shared" si="18"/>
        <v>60494.520000000004</v>
      </c>
      <c r="M158" s="44" t="s">
        <v>305</v>
      </c>
    </row>
    <row r="159" spans="1:13" s="33" customFormat="1" ht="27.6" x14ac:dyDescent="0.3">
      <c r="A159" s="67" t="s">
        <v>279</v>
      </c>
      <c r="B159" s="68" t="s">
        <v>160</v>
      </c>
      <c r="C159" s="68" t="s">
        <v>71</v>
      </c>
      <c r="D159" s="62" t="s">
        <v>39</v>
      </c>
      <c r="E159" s="60">
        <v>44228</v>
      </c>
      <c r="F159" s="42">
        <v>44378</v>
      </c>
      <c r="G159" s="32">
        <v>70000</v>
      </c>
      <c r="H159" s="23">
        <v>5368.48</v>
      </c>
      <c r="I159" s="23">
        <f t="shared" si="15"/>
        <v>2009</v>
      </c>
      <c r="J159" s="32">
        <f t="shared" si="16"/>
        <v>2128</v>
      </c>
      <c r="K159" s="23">
        <f t="shared" si="17"/>
        <v>9505.48</v>
      </c>
      <c r="L159" s="23">
        <f t="shared" si="18"/>
        <v>60494.520000000004</v>
      </c>
      <c r="M159" s="44" t="s">
        <v>306</v>
      </c>
    </row>
    <row r="160" spans="1:13" s="33" customFormat="1" ht="27.6" x14ac:dyDescent="0.3">
      <c r="A160" s="67" t="s">
        <v>280</v>
      </c>
      <c r="B160" s="68" t="s">
        <v>294</v>
      </c>
      <c r="C160" s="68" t="s">
        <v>286</v>
      </c>
      <c r="D160" s="62" t="s">
        <v>39</v>
      </c>
      <c r="E160" s="60">
        <v>44228</v>
      </c>
      <c r="F160" s="42">
        <v>44378</v>
      </c>
      <c r="G160" s="32">
        <v>50000</v>
      </c>
      <c r="H160" s="23">
        <v>1854</v>
      </c>
      <c r="I160" s="23">
        <f t="shared" si="15"/>
        <v>1435</v>
      </c>
      <c r="J160" s="32">
        <f t="shared" si="16"/>
        <v>1520</v>
      </c>
      <c r="K160" s="23">
        <f t="shared" si="17"/>
        <v>4809</v>
      </c>
      <c r="L160" s="23">
        <f t="shared" si="18"/>
        <v>45191</v>
      </c>
      <c r="M160" s="44" t="s">
        <v>305</v>
      </c>
    </row>
    <row r="161" spans="1:13" s="33" customFormat="1" ht="27.6" x14ac:dyDescent="0.3">
      <c r="A161" s="67" t="s">
        <v>281</v>
      </c>
      <c r="B161" s="68" t="s">
        <v>121</v>
      </c>
      <c r="C161" s="68" t="s">
        <v>293</v>
      </c>
      <c r="D161" s="62" t="s">
        <v>39</v>
      </c>
      <c r="E161" s="60">
        <v>44231</v>
      </c>
      <c r="F161" s="42">
        <v>44381</v>
      </c>
      <c r="G161" s="32">
        <v>95000</v>
      </c>
      <c r="H161" s="23">
        <v>12332.94</v>
      </c>
      <c r="I161" s="23">
        <f t="shared" ref="I161" si="19">+G161*2.87%</f>
        <v>2726.5</v>
      </c>
      <c r="J161" s="32">
        <f t="shared" ref="J161" si="20">+G161*3.04%</f>
        <v>2888</v>
      </c>
      <c r="K161" s="23">
        <f t="shared" ref="K161" si="21">SUM(H161:J161)</f>
        <v>17947.440000000002</v>
      </c>
      <c r="L161" s="23">
        <f>G161-K161</f>
        <v>77052.56</v>
      </c>
      <c r="M161" s="44" t="s">
        <v>306</v>
      </c>
    </row>
    <row r="162" spans="1:13" s="33" customFormat="1" ht="27.6" x14ac:dyDescent="0.3">
      <c r="A162" s="67" t="s">
        <v>297</v>
      </c>
      <c r="B162" s="68" t="s">
        <v>184</v>
      </c>
      <c r="C162" s="68" t="s">
        <v>298</v>
      </c>
      <c r="D162" s="62" t="s">
        <v>39</v>
      </c>
      <c r="E162" s="60">
        <v>44228</v>
      </c>
      <c r="F162" s="42">
        <v>44378</v>
      </c>
      <c r="G162" s="32">
        <v>110000</v>
      </c>
      <c r="H162" s="23">
        <v>14457.62</v>
      </c>
      <c r="I162" s="23">
        <f t="shared" ref="I162" si="22">+G162*2.87%</f>
        <v>3157</v>
      </c>
      <c r="J162" s="32">
        <f t="shared" ref="J162" si="23">+G162*3.04%</f>
        <v>3344</v>
      </c>
      <c r="K162" s="23">
        <f>SUM(H162:J162)</f>
        <v>20958.620000000003</v>
      </c>
      <c r="L162" s="23">
        <f>G162-K162</f>
        <v>89041.38</v>
      </c>
      <c r="M162" s="44" t="s">
        <v>306</v>
      </c>
    </row>
    <row r="163" spans="1:13" s="33" customFormat="1" ht="27.6" x14ac:dyDescent="0.3">
      <c r="A163" s="67" t="s">
        <v>307</v>
      </c>
      <c r="B163" s="68" t="s">
        <v>184</v>
      </c>
      <c r="C163" s="68" t="s">
        <v>154</v>
      </c>
      <c r="D163" s="62" t="s">
        <v>39</v>
      </c>
      <c r="E163" s="60">
        <v>44247</v>
      </c>
      <c r="F163" s="42">
        <v>44397</v>
      </c>
      <c r="G163" s="32">
        <v>110000</v>
      </c>
      <c r="H163" s="23">
        <v>14457.62</v>
      </c>
      <c r="I163" s="23">
        <f t="shared" ref="I163:I164" si="24">+G163*2.87%</f>
        <v>3157</v>
      </c>
      <c r="J163" s="32">
        <f t="shared" ref="J163:J164" si="25">+G163*3.04%</f>
        <v>3344</v>
      </c>
      <c r="K163" s="23">
        <f>SUM(H163:J163)</f>
        <v>20958.620000000003</v>
      </c>
      <c r="L163" s="23">
        <f>G163-K163</f>
        <v>89041.38</v>
      </c>
      <c r="M163" s="44" t="s">
        <v>306</v>
      </c>
    </row>
    <row r="164" spans="1:13" s="33" customFormat="1" ht="27.6" x14ac:dyDescent="0.3">
      <c r="A164" s="67" t="s">
        <v>308</v>
      </c>
      <c r="B164" s="68" t="s">
        <v>295</v>
      </c>
      <c r="C164" s="68" t="s">
        <v>321</v>
      </c>
      <c r="D164" s="62" t="s">
        <v>39</v>
      </c>
      <c r="E164" s="60">
        <v>44287</v>
      </c>
      <c r="F164" s="42">
        <v>44440</v>
      </c>
      <c r="G164" s="32">
        <v>60000</v>
      </c>
      <c r="H164" s="23">
        <v>3486.68</v>
      </c>
      <c r="I164" s="23">
        <f t="shared" si="24"/>
        <v>1722</v>
      </c>
      <c r="J164" s="32">
        <f t="shared" si="25"/>
        <v>1824</v>
      </c>
      <c r="K164" s="23">
        <f t="shared" ref="K164" si="26">SUM(H164:J164)</f>
        <v>7032.68</v>
      </c>
      <c r="L164" s="23">
        <f t="shared" ref="L164" si="27">G164-K164</f>
        <v>52967.32</v>
      </c>
      <c r="M164" s="44" t="s">
        <v>306</v>
      </c>
    </row>
    <row r="165" spans="1:13" s="33" customFormat="1" ht="27.6" x14ac:dyDescent="0.3">
      <c r="A165" s="67" t="s">
        <v>309</v>
      </c>
      <c r="B165" s="68" t="s">
        <v>182</v>
      </c>
      <c r="C165" s="68" t="s">
        <v>145</v>
      </c>
      <c r="D165" s="62" t="s">
        <v>39</v>
      </c>
      <c r="E165" s="60">
        <v>44298</v>
      </c>
      <c r="F165" s="42">
        <v>44451</v>
      </c>
      <c r="G165" s="32">
        <v>70000</v>
      </c>
      <c r="H165" s="23">
        <v>5368.48</v>
      </c>
      <c r="I165" s="23">
        <f t="shared" ref="I165:I168" si="28">+G165*2.87%</f>
        <v>2009</v>
      </c>
      <c r="J165" s="32">
        <f t="shared" ref="J165:J168" si="29">+G165*3.04%</f>
        <v>2128</v>
      </c>
      <c r="K165" s="23">
        <f t="shared" ref="K165:K166" si="30">SUM(H165:J165)</f>
        <v>9505.48</v>
      </c>
      <c r="L165" s="23">
        <f t="shared" ref="L165:L168" si="31">G165-K165</f>
        <v>60494.520000000004</v>
      </c>
      <c r="M165" s="44" t="s">
        <v>305</v>
      </c>
    </row>
    <row r="166" spans="1:13" s="33" customFormat="1" ht="27.6" x14ac:dyDescent="0.3">
      <c r="A166" s="67" t="s">
        <v>310</v>
      </c>
      <c r="B166" s="68" t="s">
        <v>160</v>
      </c>
      <c r="C166" s="68" t="s">
        <v>71</v>
      </c>
      <c r="D166" s="62" t="s">
        <v>39</v>
      </c>
      <c r="E166" s="60">
        <v>44287</v>
      </c>
      <c r="F166" s="42">
        <v>44440</v>
      </c>
      <c r="G166" s="32">
        <v>90000</v>
      </c>
      <c r="H166" s="23">
        <v>9753.1200000000008</v>
      </c>
      <c r="I166" s="23">
        <f t="shared" si="28"/>
        <v>2583</v>
      </c>
      <c r="J166" s="32">
        <f t="shared" si="29"/>
        <v>2736</v>
      </c>
      <c r="K166" s="23">
        <f t="shared" si="30"/>
        <v>15072.12</v>
      </c>
      <c r="L166" s="23">
        <f t="shared" si="31"/>
        <v>74927.88</v>
      </c>
      <c r="M166" s="44" t="s">
        <v>306</v>
      </c>
    </row>
    <row r="167" spans="1:13" s="33" customFormat="1" ht="27.6" x14ac:dyDescent="0.3">
      <c r="A167" s="67" t="s">
        <v>311</v>
      </c>
      <c r="B167" s="68" t="s">
        <v>160</v>
      </c>
      <c r="C167" s="68" t="s">
        <v>71</v>
      </c>
      <c r="D167" s="62" t="s">
        <v>39</v>
      </c>
      <c r="E167" s="60">
        <v>44301</v>
      </c>
      <c r="F167" s="42">
        <v>44454</v>
      </c>
      <c r="G167" s="32">
        <v>60000</v>
      </c>
      <c r="H167" s="23">
        <v>3486.68</v>
      </c>
      <c r="I167" s="23">
        <f t="shared" si="28"/>
        <v>1722</v>
      </c>
      <c r="J167" s="32">
        <f t="shared" si="29"/>
        <v>1824</v>
      </c>
      <c r="K167" s="23">
        <f t="shared" ref="K167:K168" si="32">SUM(H167:J167)</f>
        <v>7032.68</v>
      </c>
      <c r="L167" s="23">
        <f t="shared" si="31"/>
        <v>52967.32</v>
      </c>
      <c r="M167" s="44" t="s">
        <v>306</v>
      </c>
    </row>
    <row r="168" spans="1:13" s="33" customFormat="1" ht="27.6" x14ac:dyDescent="0.3">
      <c r="A168" s="67" t="s">
        <v>312</v>
      </c>
      <c r="B168" s="68" t="s">
        <v>160</v>
      </c>
      <c r="C168" s="68" t="s">
        <v>71</v>
      </c>
      <c r="D168" s="62" t="s">
        <v>39</v>
      </c>
      <c r="E168" s="60">
        <v>44301</v>
      </c>
      <c r="F168" s="42">
        <v>44454</v>
      </c>
      <c r="G168" s="32">
        <v>60000</v>
      </c>
      <c r="H168" s="23">
        <v>3486.68</v>
      </c>
      <c r="I168" s="23">
        <f t="shared" si="28"/>
        <v>1722</v>
      </c>
      <c r="J168" s="32">
        <f t="shared" si="29"/>
        <v>1824</v>
      </c>
      <c r="K168" s="23">
        <f t="shared" si="32"/>
        <v>7032.68</v>
      </c>
      <c r="L168" s="23">
        <f t="shared" si="31"/>
        <v>52967.32</v>
      </c>
      <c r="M168" s="44" t="s">
        <v>306</v>
      </c>
    </row>
    <row r="169" spans="1:13" s="33" customFormat="1" ht="27.6" x14ac:dyDescent="0.3">
      <c r="A169" s="67" t="s">
        <v>313</v>
      </c>
      <c r="B169" s="68" t="s">
        <v>159</v>
      </c>
      <c r="C169" s="68" t="s">
        <v>322</v>
      </c>
      <c r="D169" s="62" t="s">
        <v>39</v>
      </c>
      <c r="E169" s="60">
        <v>44301</v>
      </c>
      <c r="F169" s="42">
        <v>44454</v>
      </c>
      <c r="G169" s="32">
        <v>35000</v>
      </c>
      <c r="H169" s="23">
        <v>0</v>
      </c>
      <c r="I169" s="23">
        <f t="shared" ref="I169" si="33">+G169*2.87%</f>
        <v>1004.5</v>
      </c>
      <c r="J169" s="32">
        <f t="shared" ref="J169" si="34">+G169*3.04%</f>
        <v>1064</v>
      </c>
      <c r="K169" s="23">
        <f t="shared" ref="K169" si="35">SUM(H169:J169)</f>
        <v>2068.5</v>
      </c>
      <c r="L169" s="23">
        <f t="shared" ref="L169" si="36">G169-K169</f>
        <v>32931.5</v>
      </c>
      <c r="M169" s="44" t="s">
        <v>306</v>
      </c>
    </row>
    <row r="170" spans="1:13" s="33" customFormat="1" ht="27.6" x14ac:dyDescent="0.3">
      <c r="A170" s="67" t="s">
        <v>314</v>
      </c>
      <c r="B170" s="68" t="s">
        <v>296</v>
      </c>
      <c r="C170" s="68" t="s">
        <v>292</v>
      </c>
      <c r="D170" s="62" t="s">
        <v>39</v>
      </c>
      <c r="E170" s="60">
        <v>44301</v>
      </c>
      <c r="F170" s="42">
        <v>44454</v>
      </c>
      <c r="G170" s="32">
        <v>35000</v>
      </c>
      <c r="H170" s="23">
        <v>0</v>
      </c>
      <c r="I170" s="23">
        <f t="shared" ref="I170" si="37">+G170*2.87%</f>
        <v>1004.5</v>
      </c>
      <c r="J170" s="32">
        <f t="shared" ref="J170" si="38">+G170*3.04%</f>
        <v>1064</v>
      </c>
      <c r="K170" s="23">
        <f t="shared" ref="K170:K171" si="39">SUM(H170:J170)</f>
        <v>2068.5</v>
      </c>
      <c r="L170" s="23">
        <f>G170-K170</f>
        <v>32931.5</v>
      </c>
      <c r="M170" s="44" t="s">
        <v>306</v>
      </c>
    </row>
    <row r="171" spans="1:13" s="33" customFormat="1" ht="27.6" x14ac:dyDescent="0.3">
      <c r="A171" s="67" t="s">
        <v>315</v>
      </c>
      <c r="B171" s="68" t="s">
        <v>160</v>
      </c>
      <c r="C171" s="68" t="s">
        <v>71</v>
      </c>
      <c r="D171" s="62" t="s">
        <v>39</v>
      </c>
      <c r="E171" s="60">
        <v>44301</v>
      </c>
      <c r="F171" s="42">
        <v>44454</v>
      </c>
      <c r="G171" s="32">
        <v>85000</v>
      </c>
      <c r="H171" s="23">
        <v>8576.99</v>
      </c>
      <c r="I171" s="23">
        <v>2439.5</v>
      </c>
      <c r="J171" s="32">
        <v>2584</v>
      </c>
      <c r="K171" s="23">
        <f t="shared" si="39"/>
        <v>13600.49</v>
      </c>
      <c r="L171" s="23">
        <f>G171-K171</f>
        <v>71399.509999999995</v>
      </c>
      <c r="M171" s="44" t="s">
        <v>306</v>
      </c>
    </row>
    <row r="172" spans="1:13" s="33" customFormat="1" ht="27.6" x14ac:dyDescent="0.3">
      <c r="A172" s="67" t="s">
        <v>316</v>
      </c>
      <c r="B172" s="68" t="s">
        <v>160</v>
      </c>
      <c r="C172" s="68" t="s">
        <v>71</v>
      </c>
      <c r="D172" s="62" t="s">
        <v>39</v>
      </c>
      <c r="E172" s="60">
        <v>44301</v>
      </c>
      <c r="F172" s="42">
        <v>44454</v>
      </c>
      <c r="G172" s="32">
        <v>40000</v>
      </c>
      <c r="H172" s="23">
        <v>442.65</v>
      </c>
      <c r="I172" s="23">
        <f t="shared" ref="I172" si="40">+G172*2.87%</f>
        <v>1148</v>
      </c>
      <c r="J172" s="32">
        <f t="shared" ref="J172" si="41">+G172*3.04%</f>
        <v>1216</v>
      </c>
      <c r="K172" s="23">
        <f t="shared" ref="K172" si="42">SUM(H172:J172)</f>
        <v>2806.65</v>
      </c>
      <c r="L172" s="23">
        <f t="shared" ref="L172" si="43">G172-K172</f>
        <v>37193.35</v>
      </c>
      <c r="M172" s="44" t="s">
        <v>306</v>
      </c>
    </row>
    <row r="173" spans="1:13" s="33" customFormat="1" ht="27.6" x14ac:dyDescent="0.3">
      <c r="A173" s="67" t="s">
        <v>317</v>
      </c>
      <c r="B173" s="68" t="s">
        <v>183</v>
      </c>
      <c r="C173" s="68" t="s">
        <v>323</v>
      </c>
      <c r="D173" s="62" t="s">
        <v>39</v>
      </c>
      <c r="E173" s="60">
        <v>44301</v>
      </c>
      <c r="F173" s="42">
        <v>44454</v>
      </c>
      <c r="G173" s="32">
        <v>50000</v>
      </c>
      <c r="H173" s="23">
        <v>1854</v>
      </c>
      <c r="I173" s="23">
        <f t="shared" ref="I173:I175" si="44">+G173*2.87%</f>
        <v>1435</v>
      </c>
      <c r="J173" s="32">
        <f t="shared" ref="J173:J175" si="45">+G173*3.04%</f>
        <v>1520</v>
      </c>
      <c r="K173" s="23">
        <f t="shared" ref="K173:K175" si="46">SUM(H173:J173)</f>
        <v>4809</v>
      </c>
      <c r="L173" s="23">
        <f t="shared" ref="L173:L175" si="47">G173-K173</f>
        <v>45191</v>
      </c>
      <c r="M173" s="44" t="s">
        <v>306</v>
      </c>
    </row>
    <row r="174" spans="1:13" s="33" customFormat="1" ht="27.6" x14ac:dyDescent="0.3">
      <c r="A174" s="67" t="s">
        <v>318</v>
      </c>
      <c r="B174" s="68" t="s">
        <v>183</v>
      </c>
      <c r="C174" s="68" t="s">
        <v>323</v>
      </c>
      <c r="D174" s="62" t="s">
        <v>39</v>
      </c>
      <c r="E174" s="60">
        <v>44301</v>
      </c>
      <c r="F174" s="42">
        <v>44454</v>
      </c>
      <c r="G174" s="32">
        <v>40000</v>
      </c>
      <c r="H174" s="23">
        <v>442.65</v>
      </c>
      <c r="I174" s="23">
        <f t="shared" si="44"/>
        <v>1148</v>
      </c>
      <c r="J174" s="32">
        <f t="shared" si="45"/>
        <v>1216</v>
      </c>
      <c r="K174" s="23">
        <f t="shared" si="46"/>
        <v>2806.65</v>
      </c>
      <c r="L174" s="23">
        <f t="shared" si="47"/>
        <v>37193.35</v>
      </c>
      <c r="M174" s="44" t="s">
        <v>305</v>
      </c>
    </row>
    <row r="175" spans="1:13" s="33" customFormat="1" ht="27.6" x14ac:dyDescent="0.3">
      <c r="A175" s="67" t="s">
        <v>319</v>
      </c>
      <c r="B175" s="68" t="s">
        <v>183</v>
      </c>
      <c r="C175" s="68" t="s">
        <v>323</v>
      </c>
      <c r="D175" s="62" t="s">
        <v>39</v>
      </c>
      <c r="E175" s="60">
        <v>44301</v>
      </c>
      <c r="F175" s="42">
        <v>44454</v>
      </c>
      <c r="G175" s="32">
        <v>40000</v>
      </c>
      <c r="H175" s="23">
        <v>442.65</v>
      </c>
      <c r="I175" s="23">
        <f t="shared" si="44"/>
        <v>1148</v>
      </c>
      <c r="J175" s="32">
        <f t="shared" si="45"/>
        <v>1216</v>
      </c>
      <c r="K175" s="23">
        <f t="shared" si="46"/>
        <v>2806.65</v>
      </c>
      <c r="L175" s="23">
        <f t="shared" si="47"/>
        <v>37193.35</v>
      </c>
      <c r="M175" s="44" t="s">
        <v>305</v>
      </c>
    </row>
    <row r="176" spans="1:13" s="33" customFormat="1" ht="27.6" x14ac:dyDescent="0.3">
      <c r="A176" s="67" t="s">
        <v>320</v>
      </c>
      <c r="B176" s="68" t="s">
        <v>60</v>
      </c>
      <c r="C176" s="68" t="s">
        <v>128</v>
      </c>
      <c r="D176" s="62" t="s">
        <v>39</v>
      </c>
      <c r="E176" s="60">
        <v>44298</v>
      </c>
      <c r="F176" s="42">
        <v>44454</v>
      </c>
      <c r="G176" s="32">
        <v>50000</v>
      </c>
      <c r="H176" s="23">
        <v>1854</v>
      </c>
      <c r="I176" s="23">
        <f t="shared" ref="I176" si="48">+G176*2.87%</f>
        <v>1435</v>
      </c>
      <c r="J176" s="32">
        <f t="shared" ref="J176" si="49">+G176*3.04%</f>
        <v>1520</v>
      </c>
      <c r="K176" s="23">
        <f t="shared" ref="K176" si="50">SUM(H176:J176)</f>
        <v>4809</v>
      </c>
      <c r="L176" s="23">
        <f t="shared" ref="L176" si="51">G176-K176</f>
        <v>45191</v>
      </c>
      <c r="M176" s="44" t="s">
        <v>305</v>
      </c>
    </row>
    <row r="177" spans="1:13" s="20" customFormat="1" ht="21.9" customHeight="1" x14ac:dyDescent="0.3">
      <c r="A177" s="25" t="s">
        <v>5</v>
      </c>
      <c r="B177" s="25"/>
      <c r="C177" s="25"/>
      <c r="D177" s="25"/>
      <c r="E177" s="25"/>
      <c r="F177" s="43"/>
      <c r="G177" s="54">
        <f t="shared" ref="G177:L177" si="52">SUM(G12:G176)</f>
        <v>9831125</v>
      </c>
      <c r="H177" s="54">
        <f t="shared" si="52"/>
        <v>805059.3199999996</v>
      </c>
      <c r="I177" s="54">
        <f t="shared" si="52"/>
        <v>282153.35249999998</v>
      </c>
      <c r="J177" s="54">
        <f t="shared" si="52"/>
        <v>295190.84999999992</v>
      </c>
      <c r="K177" s="54">
        <f t="shared" si="52"/>
        <v>1382403.5224999993</v>
      </c>
      <c r="L177" s="54">
        <f t="shared" si="52"/>
        <v>8448721.4774999879</v>
      </c>
      <c r="M177" s="53"/>
    </row>
    <row r="178" spans="1:13" s="13" customFormat="1" ht="22.8" x14ac:dyDescent="0.3">
      <c r="A178" s="14"/>
      <c r="B178" s="14"/>
      <c r="C178" s="34"/>
      <c r="D178" s="17"/>
      <c r="E178" s="17"/>
      <c r="F178" s="17"/>
      <c r="G178" s="38"/>
      <c r="H178" s="15"/>
      <c r="I178" s="15"/>
      <c r="J178" s="29"/>
      <c r="K178" s="15"/>
      <c r="L178" s="15"/>
    </row>
    <row r="179" spans="1:13" s="13" customFormat="1" ht="14.4" x14ac:dyDescent="0.3">
      <c r="A179" s="13" t="s">
        <v>6</v>
      </c>
      <c r="G179" s="38"/>
      <c r="H179" s="51"/>
      <c r="I179" s="38"/>
      <c r="J179" s="39"/>
      <c r="K179" s="52"/>
    </row>
    <row r="180" spans="1:13" s="13" customFormat="1" ht="14.4" x14ac:dyDescent="0.3">
      <c r="A180" s="13" t="s">
        <v>9</v>
      </c>
      <c r="G180" s="38"/>
      <c r="H180" s="48"/>
      <c r="J180" s="30"/>
    </row>
    <row r="181" spans="1:13" s="13" customFormat="1" ht="14.4" x14ac:dyDescent="0.3">
      <c r="A181" s="65" t="s">
        <v>10</v>
      </c>
      <c r="B181" s="65"/>
      <c r="C181" s="65"/>
      <c r="D181" s="65"/>
      <c r="E181" s="65"/>
      <c r="F181" s="21"/>
      <c r="H181" s="48"/>
      <c r="J181" s="30"/>
    </row>
    <row r="182" spans="1:13" s="13" customFormat="1" ht="14.4" x14ac:dyDescent="0.3">
      <c r="A182" s="13" t="s">
        <v>11</v>
      </c>
      <c r="H182" s="48"/>
      <c r="J182" s="30"/>
    </row>
    <row r="183" spans="1:13" s="13" customFormat="1" ht="14.4" x14ac:dyDescent="0.3">
      <c r="A183" s="13" t="s">
        <v>193</v>
      </c>
      <c r="H183" s="48"/>
      <c r="J183" s="30"/>
    </row>
    <row r="184" spans="1:13" customFormat="1" ht="14.4" x14ac:dyDescent="0.3">
      <c r="H184" s="47"/>
      <c r="J184" s="28"/>
    </row>
    <row r="185" spans="1:13" ht="16.8" x14ac:dyDescent="0.25">
      <c r="A185" s="12"/>
      <c r="B185" s="12"/>
      <c r="C185" s="10"/>
      <c r="D185" s="10"/>
      <c r="E185" s="10"/>
      <c r="F185" s="10"/>
      <c r="G185" s="10"/>
      <c r="H185" s="49"/>
      <c r="I185" s="11"/>
    </row>
    <row r="186" spans="1:13" ht="16.8" x14ac:dyDescent="0.25">
      <c r="A186" s="64"/>
      <c r="B186" s="64"/>
      <c r="C186" s="64"/>
      <c r="D186" s="64"/>
      <c r="E186" s="64"/>
      <c r="F186" s="64"/>
      <c r="G186" s="64"/>
      <c r="H186" s="64"/>
      <c r="I186" s="64"/>
    </row>
    <row r="187" spans="1:13" customFormat="1" ht="14.4" x14ac:dyDescent="0.3">
      <c r="H187" s="47"/>
      <c r="J187" s="28"/>
    </row>
    <row r="188" spans="1:13" customFormat="1" ht="14.4" x14ac:dyDescent="0.3">
      <c r="H188" s="47"/>
      <c r="J188" s="28"/>
    </row>
    <row r="189" spans="1:13" customFormat="1" ht="14.4" x14ac:dyDescent="0.3">
      <c r="H189" s="47"/>
      <c r="J189" s="28"/>
    </row>
    <row r="190" spans="1:13" customFormat="1" ht="14.4" x14ac:dyDescent="0.3">
      <c r="C190" s="18"/>
      <c r="D190" s="63" t="s">
        <v>13</v>
      </c>
      <c r="E190" s="63"/>
      <c r="F190" s="63"/>
      <c r="G190" s="63"/>
      <c r="H190" s="47"/>
      <c r="J190" s="28"/>
    </row>
    <row r="191" spans="1:13" customFormat="1" ht="14.4" x14ac:dyDescent="0.3">
      <c r="C191" s="1"/>
      <c r="D191" s="63"/>
      <c r="E191" s="63"/>
      <c r="F191" s="63"/>
      <c r="G191" s="63"/>
      <c r="H191" s="47"/>
      <c r="J191" s="28"/>
    </row>
    <row r="192" spans="1:13" customFormat="1" ht="14.4" x14ac:dyDescent="0.3">
      <c r="H192" s="47"/>
      <c r="J192" s="28"/>
    </row>
    <row r="193" spans="1:10" customFormat="1" ht="14.4" x14ac:dyDescent="0.3">
      <c r="H193" s="47"/>
      <c r="J193" s="28"/>
    </row>
    <row r="194" spans="1:10" customFormat="1" ht="14.4" x14ac:dyDescent="0.3">
      <c r="H194" s="47"/>
      <c r="J194" s="28"/>
    </row>
    <row r="195" spans="1:10" customFormat="1" ht="14.4" x14ac:dyDescent="0.3">
      <c r="H195" s="47"/>
      <c r="J195" s="28"/>
    </row>
    <row r="196" spans="1:10" customFormat="1" ht="14.4" x14ac:dyDescent="0.3">
      <c r="H196" s="47"/>
      <c r="J196" s="28"/>
    </row>
    <row r="197" spans="1:10" customFormat="1" ht="14.4" x14ac:dyDescent="0.3">
      <c r="H197" s="47"/>
      <c r="J197" s="28"/>
    </row>
    <row r="198" spans="1:10" customFormat="1" ht="14.4" x14ac:dyDescent="0.3">
      <c r="H198" s="47"/>
      <c r="J198" s="28"/>
    </row>
    <row r="199" spans="1:10" customFormat="1" ht="14.4" x14ac:dyDescent="0.3">
      <c r="H199" s="47"/>
      <c r="J199" s="28"/>
    </row>
    <row r="200" spans="1:10" customFormat="1" ht="14.4" x14ac:dyDescent="0.3">
      <c r="A200" s="9"/>
      <c r="C200" t="s">
        <v>8</v>
      </c>
      <c r="H200" s="47"/>
      <c r="J200" s="28"/>
    </row>
    <row r="201" spans="1:10" customFormat="1" ht="14.4" x14ac:dyDescent="0.3">
      <c r="A201" s="9"/>
      <c r="H201" s="47"/>
      <c r="J201" s="28"/>
    </row>
    <row r="202" spans="1:10" customFormat="1" ht="14.4" x14ac:dyDescent="0.3">
      <c r="A202" s="9"/>
      <c r="H202" s="47"/>
      <c r="J202" s="28"/>
    </row>
  </sheetData>
  <mergeCells count="8">
    <mergeCell ref="D190:G190"/>
    <mergeCell ref="D191:G191"/>
    <mergeCell ref="A186:I186"/>
    <mergeCell ref="A181:E181"/>
    <mergeCell ref="A5:L5"/>
    <mergeCell ref="A6:M6"/>
    <mergeCell ref="A8:M8"/>
    <mergeCell ref="A9:M9"/>
  </mergeCells>
  <phoneticPr fontId="30" type="noConversion"/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TECNICO CONTRATADO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2021-08-02T16:49:10Z</cp:lastPrinted>
  <dcterms:created xsi:type="dcterms:W3CDTF">2015-04-22T16:42:59Z</dcterms:created>
  <dcterms:modified xsi:type="dcterms:W3CDTF">2021-08-05T17:04:51Z</dcterms:modified>
</cp:coreProperties>
</file>