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 activeTab="1"/>
  </bookViews>
  <sheets>
    <sheet name="EJEC MES SEPTIEMBRE 2012" sheetId="1" r:id="rId1"/>
    <sheet name="RESUMEN" sheetId="3" r:id="rId2"/>
  </sheets>
  <definedNames>
    <definedName name="_xlnm._FilterDatabase" localSheetId="1" hidden="1">RESUMEN!#REF!</definedName>
    <definedName name="MyExchangeRate">#REF!</definedName>
    <definedName name="_xlnm.Print_Titles" localSheetId="1">RESUMEN!$1:$13</definedName>
  </definedNames>
  <calcPr calcId="125725"/>
</workbook>
</file>

<file path=xl/calcChain.xml><?xml version="1.0" encoding="utf-8"?>
<calcChain xmlns="http://schemas.openxmlformats.org/spreadsheetml/2006/main">
  <c r="G24" i="3"/>
  <c r="G23"/>
  <c r="G25" l="1"/>
  <c r="E86" i="1" l="1"/>
  <c r="E85" s="1"/>
  <c r="E82"/>
  <c r="E81"/>
  <c r="E75"/>
  <c r="E72"/>
  <c r="E69"/>
  <c r="E68" s="1"/>
  <c r="E53"/>
  <c r="E51"/>
  <c r="E49"/>
  <c r="E47"/>
  <c r="E45"/>
  <c r="E43"/>
  <c r="E38"/>
  <c r="E33"/>
  <c r="E32"/>
  <c r="E28"/>
  <c r="E24"/>
  <c r="E22"/>
  <c r="E20"/>
  <c r="E18"/>
  <c r="E16"/>
  <c r="E15" s="1"/>
  <c r="F12"/>
  <c r="F31" l="1"/>
  <c r="F80"/>
  <c r="F84"/>
  <c r="F58"/>
  <c r="F89" l="1"/>
  <c r="F91"/>
  <c r="F93"/>
  <c r="G28" i="3"/>
  <c r="G29" s="1"/>
  <c r="F94" i="1"/>
  <c r="F96"/>
</calcChain>
</file>

<file path=xl/sharedStrings.xml><?xml version="1.0" encoding="utf-8"?>
<sst xmlns="http://schemas.openxmlformats.org/spreadsheetml/2006/main" count="106" uniqueCount="99">
  <si>
    <t>Oficina Presidencial de Tecnologías de la Información y Comunicación (OPTIC)</t>
  </si>
  <si>
    <t>Ejecución de Presupuestaria</t>
  </si>
  <si>
    <t>Período del 01 al 30 de septiembre 2012</t>
  </si>
  <si>
    <t xml:space="preserve">Valores expresados en RD$ </t>
  </si>
  <si>
    <t>BALANCE DISPONIBLE PARA COMPROMISOS PENDIENTES AL 31/08/2012</t>
  </si>
  <si>
    <t>TOTAL INGRESOS POR PRESUPUESTO MES DE SEPTIEMBRE</t>
  </si>
  <si>
    <t>DISPONIBLE PARA EL PERIODO</t>
  </si>
  <si>
    <t>DESEMBOLSOS EFECTUADOS</t>
  </si>
  <si>
    <t>Objeto</t>
  </si>
  <si>
    <t>Cuenta</t>
  </si>
  <si>
    <t>Subcuenta</t>
  </si>
  <si>
    <t>DESCRIPCION DE CUENTAS</t>
  </si>
  <si>
    <t>01</t>
  </si>
  <si>
    <t>SERVICIOS PERSONALES</t>
  </si>
  <si>
    <t>Sueldo para cargos fijos</t>
  </si>
  <si>
    <t>Sueldos fijos</t>
  </si>
  <si>
    <t>Sueldos personal temporero</t>
  </si>
  <si>
    <t>Sueldos personal contratado y/o igualado</t>
  </si>
  <si>
    <t xml:space="preserve">Honorarios </t>
  </si>
  <si>
    <t>Honorarios Profesionales y Técnicos</t>
  </si>
  <si>
    <t>Dietas y gastos de representación</t>
  </si>
  <si>
    <t xml:space="preserve">Gastos de representación </t>
  </si>
  <si>
    <t>Gratificaciones y bonificaciones</t>
  </si>
  <si>
    <t>Regalía Pascual</t>
  </si>
  <si>
    <t>Prestaciones laborales</t>
  </si>
  <si>
    <t>Pago de vacaciones</t>
  </si>
  <si>
    <t>Contribuciones a la seguridad social</t>
  </si>
  <si>
    <t>Contribución al seguro familiar de salud y riesgo laboral</t>
  </si>
  <si>
    <t>Contribucion al seguro de pensiones</t>
  </si>
  <si>
    <t>Total Servicios Personales</t>
  </si>
  <si>
    <t>02</t>
  </si>
  <si>
    <t>SERVICIOS NO PERSONALES</t>
  </si>
  <si>
    <t>Servicios de comunicaciones</t>
  </si>
  <si>
    <t>Radiocomunicación</t>
  </si>
  <si>
    <t>Servicio teléfonos de larga distancia</t>
  </si>
  <si>
    <t>Teléfonos locales</t>
  </si>
  <si>
    <t>Servicios de Internet y televición por cable</t>
  </si>
  <si>
    <t>Servicios básicos</t>
  </si>
  <si>
    <t>Electricidad</t>
  </si>
  <si>
    <t xml:space="preserve">Agua </t>
  </si>
  <si>
    <t>Lavandera limpieza e higienes</t>
  </si>
  <si>
    <t>Residuos solidos</t>
  </si>
  <si>
    <t>Viáticos</t>
  </si>
  <si>
    <t>Viáticos fuera del país</t>
  </si>
  <si>
    <t>Transporte y almacenaje</t>
  </si>
  <si>
    <t>Pasajes</t>
  </si>
  <si>
    <t>Alquileres</t>
  </si>
  <si>
    <t>Edificios y locales</t>
  </si>
  <si>
    <t>Seguros</t>
  </si>
  <si>
    <t>Seguros de persona</t>
  </si>
  <si>
    <t>Conservación, rep. menores y construciones temporales</t>
  </si>
  <si>
    <t>Maquinarias y equipos</t>
  </si>
  <si>
    <t>Otros servicios no personales</t>
  </si>
  <si>
    <t>Comisiones y gastos bancarios</t>
  </si>
  <si>
    <t>Sevicios técnicos y profesionales</t>
  </si>
  <si>
    <t>Impuestos , derechos y tasas</t>
  </si>
  <si>
    <t>Total Servicios no personales</t>
  </si>
  <si>
    <t>03</t>
  </si>
  <si>
    <t>MATERIALES Y SUMINISTROS</t>
  </si>
  <si>
    <t>Alimentos y productos agropecuarios</t>
  </si>
  <si>
    <t>Alimentos y bebidas para personas</t>
  </si>
  <si>
    <t>Productos agroforestales y pecuarios</t>
  </si>
  <si>
    <t>Combustibles, lubricantes, productos químicos y conexos</t>
  </si>
  <si>
    <t>Combustibles y lubricantes</t>
  </si>
  <si>
    <t>Productos farmaceuticos y conexos</t>
  </si>
  <si>
    <t>Productos y útiles varios</t>
  </si>
  <si>
    <t>Útiles de escritorios, oficina  y enseñanza</t>
  </si>
  <si>
    <t>Productos eléctricos y afines</t>
  </si>
  <si>
    <t>Materiales y útiles relacionados con informática</t>
  </si>
  <si>
    <t>Útiles diversos</t>
  </si>
  <si>
    <t>Total Materiales y Suministros</t>
  </si>
  <si>
    <t>04</t>
  </si>
  <si>
    <t>TRANSFERENCIAS CORRIENTES</t>
  </si>
  <si>
    <t>Transferencias corrientes al sector privado</t>
  </si>
  <si>
    <t>Ayudas y donaciones a personas</t>
  </si>
  <si>
    <t>Total transferencias corrientes</t>
  </si>
  <si>
    <t>06</t>
  </si>
  <si>
    <t>ACTIVOS NO FIANCIEROS</t>
  </si>
  <si>
    <t>Equipos de computación</t>
  </si>
  <si>
    <t>Muebles y Equipos de Oficina</t>
  </si>
  <si>
    <t>Total Activos No Financieros</t>
  </si>
  <si>
    <t>Total de gastos del mes</t>
  </si>
  <si>
    <t>Menos: Retenciones por pagar</t>
  </si>
  <si>
    <t>Total de desembolsos</t>
  </si>
  <si>
    <t>BALANCE DISPONIBLE AL CORTE</t>
  </si>
  <si>
    <t>BCE NETO AL 30/09/2012</t>
  </si>
  <si>
    <t>DEPARTAMENTO ADMINISTRATIVO FINANCIERO</t>
  </si>
  <si>
    <t>RESUMEN EJECUCION PRESUPUESTARIA</t>
  </si>
  <si>
    <t>(En RD$)</t>
  </si>
  <si>
    <t xml:space="preserve">RESUMEN GENERAL DE INGRESOS Y GASTOS </t>
  </si>
  <si>
    <t>DETALLE</t>
  </si>
  <si>
    <t>MONTO RD$</t>
  </si>
  <si>
    <t xml:space="preserve"> - Balance disponible al 30/08/2012</t>
  </si>
  <si>
    <t xml:space="preserve"> - Total de ingresos </t>
  </si>
  <si>
    <t>Disponible para el período</t>
  </si>
  <si>
    <t>Menos:</t>
  </si>
  <si>
    <t xml:space="preserve"> - Gastos del período</t>
  </si>
  <si>
    <t>BALANCE  DISPONIBLE AL 30/09/2012</t>
  </si>
  <si>
    <t>Del 1ro. de septiembre al 30 de  2012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</si>
</sst>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mm/dd/yy;@"/>
    <numFmt numFmtId="165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wrapText="1"/>
    </xf>
    <xf numFmtId="165" fontId="8" fillId="0" borderId="0" applyFont="0" applyFill="0" applyBorder="0" applyAlignment="0" applyProtection="0"/>
    <xf numFmtId="0" fontId="8" fillId="0" borderId="0"/>
  </cellStyleXfs>
  <cellXfs count="68">
    <xf numFmtId="0" fontId="0" fillId="0" borderId="0" xfId="0"/>
    <xf numFmtId="0" fontId="0" fillId="0" borderId="0" xfId="0" applyFont="1"/>
    <xf numFmtId="43" fontId="1" fillId="0" borderId="0" xfId="1" applyFont="1"/>
    <xf numFmtId="43" fontId="0" fillId="0" borderId="0" xfId="1" applyFont="1"/>
    <xf numFmtId="0" fontId="5" fillId="0" borderId="0" xfId="0" applyFont="1"/>
    <xf numFmtId="0" fontId="4" fillId="0" borderId="0" xfId="0" applyFont="1"/>
    <xf numFmtId="43" fontId="4" fillId="0" borderId="0" xfId="1" applyFont="1"/>
    <xf numFmtId="43" fontId="5" fillId="0" borderId="0" xfId="1" applyFont="1"/>
    <xf numFmtId="43" fontId="5" fillId="0" borderId="0" xfId="1" applyFont="1" applyBorder="1"/>
    <xf numFmtId="43" fontId="4" fillId="0" borderId="2" xfId="1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4" fillId="0" borderId="0" xfId="0" applyNumberFormat="1" applyFont="1"/>
    <xf numFmtId="0" fontId="4" fillId="0" borderId="0" xfId="0" applyFont="1" applyAlignment="1">
      <alignment horizontal="left"/>
    </xf>
    <xf numFmtId="49" fontId="5" fillId="0" borderId="0" xfId="0" applyNumberFormat="1" applyFont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Fill="1" applyBorder="1"/>
    <xf numFmtId="43" fontId="2" fillId="0" borderId="0" xfId="1" applyFont="1"/>
    <xf numFmtId="0" fontId="2" fillId="0" borderId="0" xfId="0" applyFont="1"/>
    <xf numFmtId="0" fontId="4" fillId="0" borderId="0" xfId="1" applyNumberFormat="1" applyFont="1"/>
    <xf numFmtId="0" fontId="5" fillId="0" borderId="0" xfId="1" applyNumberFormat="1" applyFont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/>
    <xf numFmtId="0" fontId="6" fillId="0" borderId="0" xfId="0" applyFont="1" applyBorder="1"/>
    <xf numFmtId="43" fontId="6" fillId="0" borderId="0" xfId="1" applyFont="1"/>
    <xf numFmtId="43" fontId="7" fillId="0" borderId="0" xfId="1" applyFont="1"/>
    <xf numFmtId="0" fontId="7" fillId="0" borderId="0" xfId="0" applyFont="1"/>
    <xf numFmtId="0" fontId="5" fillId="0" borderId="0" xfId="1" applyNumberFormat="1" applyFont="1" applyAlignment="1">
      <alignment horizontal="left"/>
    </xf>
    <xf numFmtId="0" fontId="4" fillId="0" borderId="3" xfId="0" applyFont="1" applyBorder="1"/>
    <xf numFmtId="164" fontId="4" fillId="0" borderId="0" xfId="0" applyNumberFormat="1" applyFont="1" applyAlignment="1">
      <alignment horizontal="left"/>
    </xf>
    <xf numFmtId="0" fontId="9" fillId="0" borderId="0" xfId="2" applyFont="1">
      <alignment wrapText="1"/>
    </xf>
    <xf numFmtId="165" fontId="9" fillId="0" borderId="0" xfId="3" applyFont="1"/>
    <xf numFmtId="0" fontId="10" fillId="0" borderId="0" xfId="2" applyFont="1" applyBorder="1" applyAlignment="1">
      <alignment horizontal="center" wrapText="1"/>
    </xf>
    <xf numFmtId="0" fontId="11" fillId="0" borderId="0" xfId="2" applyFont="1" applyBorder="1" applyAlignment="1">
      <alignment wrapText="1"/>
    </xf>
    <xf numFmtId="0" fontId="8" fillId="0" borderId="0" xfId="4" applyAlignment="1">
      <alignment horizontal="left"/>
    </xf>
    <xf numFmtId="0" fontId="9" fillId="0" borderId="0" xfId="4" applyFont="1"/>
    <xf numFmtId="0" fontId="8" fillId="0" borderId="0" xfId="4" applyBorder="1" applyAlignment="1">
      <alignment horizontal="left"/>
    </xf>
    <xf numFmtId="0" fontId="9" fillId="0" borderId="0" xfId="4" applyFont="1" applyBorder="1"/>
    <xf numFmtId="165" fontId="9" fillId="0" borderId="0" xfId="3" applyFont="1" applyBorder="1"/>
    <xf numFmtId="0" fontId="12" fillId="0" borderId="0" xfId="4" applyFont="1" applyAlignment="1">
      <alignment horizontal="center"/>
    </xf>
    <xf numFmtId="0" fontId="8" fillId="0" borderId="0" xfId="4" applyBorder="1"/>
    <xf numFmtId="0" fontId="11" fillId="0" borderId="0" xfId="4" applyFont="1" applyBorder="1" applyAlignment="1">
      <alignment horizontal="center" wrapText="1"/>
    </xf>
    <xf numFmtId="0" fontId="11" fillId="0" borderId="0" xfId="4" applyFont="1" applyBorder="1" applyAlignment="1">
      <alignment horizontal="center"/>
    </xf>
    <xf numFmtId="0" fontId="13" fillId="0" borderId="0" xfId="4" applyFont="1" applyBorder="1" applyAlignment="1">
      <alignment wrapText="1"/>
    </xf>
    <xf numFmtId="4" fontId="13" fillId="0" borderId="0" xfId="4" applyNumberFormat="1" applyFont="1" applyBorder="1"/>
    <xf numFmtId="0" fontId="13" fillId="0" borderId="0" xfId="4" applyFont="1" applyBorder="1"/>
    <xf numFmtId="4" fontId="13" fillId="0" borderId="3" xfId="4" applyNumberFormat="1" applyFont="1" applyBorder="1"/>
    <xf numFmtId="4" fontId="10" fillId="0" borderId="0" xfId="4" applyNumberFormat="1" applyFont="1" applyBorder="1"/>
    <xf numFmtId="0" fontId="13" fillId="0" borderId="0" xfId="2" applyFont="1">
      <alignment wrapText="1"/>
    </xf>
    <xf numFmtId="0" fontId="10" fillId="0" borderId="0" xfId="4" applyFont="1" applyBorder="1"/>
    <xf numFmtId="4" fontId="10" fillId="0" borderId="2" xfId="4" applyNumberFormat="1" applyFont="1" applyBorder="1"/>
    <xf numFmtId="0" fontId="11" fillId="0" borderId="0" xfId="4" applyFont="1" applyBorder="1"/>
    <xf numFmtId="4" fontId="11" fillId="0" borderId="0" xfId="4" applyNumberFormat="1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2" applyFont="1" applyAlignment="1">
      <alignment horizontal="center" wrapText="1"/>
    </xf>
    <xf numFmtId="0" fontId="13" fillId="0" borderId="0" xfId="4" applyFont="1" applyBorder="1" applyAlignment="1">
      <alignment horizontal="left" wrapText="1"/>
    </xf>
    <xf numFmtId="0" fontId="10" fillId="0" borderId="0" xfId="2" applyFont="1" applyAlignment="1">
      <alignment horizontal="center" wrapText="1"/>
    </xf>
    <xf numFmtId="0" fontId="13" fillId="0" borderId="0" xfId="2" applyFont="1" applyAlignment="1">
      <alignment horizontal="left" wrapText="1"/>
    </xf>
    <xf numFmtId="0" fontId="11" fillId="0" borderId="0" xfId="4" applyFont="1" applyAlignment="1">
      <alignment horizontal="center"/>
    </xf>
    <xf numFmtId="0" fontId="11" fillId="0" borderId="0" xfId="4" applyFont="1" applyBorder="1" applyAlignment="1">
      <alignment horizontal="center"/>
    </xf>
  </cellXfs>
  <cellStyles count="5">
    <cellStyle name="Comma" xfId="1" builtinId="3"/>
    <cellStyle name="Comma_D2006" xfId="3"/>
    <cellStyle name="Normal" xfId="0" builtinId="0"/>
    <cellStyle name="Normal 2" xfId="4"/>
    <cellStyle name="Normal_D2006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66674</xdr:rowOff>
    </xdr:from>
    <xdr:to>
      <xdr:col>3</xdr:col>
      <xdr:colOff>28575</xdr:colOff>
      <xdr:row>3</xdr:row>
      <xdr:rowOff>190499</xdr:rowOff>
    </xdr:to>
    <xdr:pic>
      <xdr:nvPicPr>
        <xdr:cNvPr id="2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76251" y="66674"/>
          <a:ext cx="1190624" cy="695325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0</xdr:rowOff>
    </xdr:from>
    <xdr:to>
      <xdr:col>5</xdr:col>
      <xdr:colOff>1236518</xdr:colOff>
      <xdr:row>3</xdr:row>
      <xdr:rowOff>151694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715125" y="0"/>
          <a:ext cx="1065068" cy="72319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19051</xdr:colOff>
      <xdr:row>59</xdr:row>
      <xdr:rowOff>66674</xdr:rowOff>
    </xdr:from>
    <xdr:to>
      <xdr:col>3</xdr:col>
      <xdr:colOff>28575</xdr:colOff>
      <xdr:row>63</xdr:row>
      <xdr:rowOff>28574</xdr:rowOff>
    </xdr:to>
    <xdr:pic>
      <xdr:nvPicPr>
        <xdr:cNvPr id="4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76251" y="66674"/>
          <a:ext cx="1190624" cy="695325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59</xdr:row>
      <xdr:rowOff>0</xdr:rowOff>
    </xdr:from>
    <xdr:to>
      <xdr:col>5</xdr:col>
      <xdr:colOff>1236518</xdr:colOff>
      <xdr:row>62</xdr:row>
      <xdr:rowOff>180269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715125" y="0"/>
          <a:ext cx="1065068" cy="72319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14</xdr:row>
      <xdr:rowOff>0</xdr:rowOff>
    </xdr:from>
    <xdr:to>
      <xdr:col>7</xdr:col>
      <xdr:colOff>0</xdr:colOff>
      <xdr:row>14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342899</xdr:colOff>
      <xdr:row>0</xdr:row>
      <xdr:rowOff>66674</xdr:rowOff>
    </xdr:from>
    <xdr:to>
      <xdr:col>2</xdr:col>
      <xdr:colOff>314323</xdr:colOff>
      <xdr:row>5</xdr:row>
      <xdr:rowOff>9524</xdr:rowOff>
    </xdr:to>
    <xdr:pic>
      <xdr:nvPicPr>
        <xdr:cNvPr id="4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342899" y="66674"/>
          <a:ext cx="1066799" cy="695325"/>
        </a:xfrm>
        <a:prstGeom prst="rect">
          <a:avLst/>
        </a:prstGeom>
      </xdr:spPr>
    </xdr:pic>
    <xdr:clientData/>
  </xdr:twoCellAnchor>
  <xdr:twoCellAnchor editAs="oneCell">
    <xdr:from>
      <xdr:col>6</xdr:col>
      <xdr:colOff>1304924</xdr:colOff>
      <xdr:row>0</xdr:row>
      <xdr:rowOff>16056</xdr:rowOff>
    </xdr:from>
    <xdr:to>
      <xdr:col>8</xdr:col>
      <xdr:colOff>0</xdr:colOff>
      <xdr:row>4</xdr:row>
      <xdr:rowOff>113594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6000749" y="16056"/>
          <a:ext cx="933451" cy="68808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1"/>
  <sheetViews>
    <sheetView zoomScaleNormal="100" workbookViewId="0">
      <selection activeCell="A65" sqref="A65:F65"/>
    </sheetView>
  </sheetViews>
  <sheetFormatPr defaultRowHeight="15"/>
  <cols>
    <col min="1" max="1" width="6.85546875" customWidth="1"/>
    <col min="2" max="2" width="7.5703125" customWidth="1"/>
    <col min="3" max="3" width="10.140625" customWidth="1"/>
    <col min="4" max="4" width="56.85546875" style="1" customWidth="1"/>
    <col min="5" max="5" width="16.7109375" style="2" customWidth="1"/>
    <col min="6" max="6" width="20.42578125" style="3" customWidth="1"/>
    <col min="7" max="7" width="13.28515625" style="3" bestFit="1" customWidth="1"/>
    <col min="8" max="8" width="13.140625" customWidth="1"/>
    <col min="9" max="9" width="10.5703125" bestFit="1" customWidth="1"/>
  </cols>
  <sheetData>
    <row r="1" spans="1:6">
      <c r="B1" s="57"/>
      <c r="C1" s="57"/>
      <c r="F1" s="58"/>
    </row>
    <row r="2" spans="1:6">
      <c r="B2" s="57"/>
      <c r="C2" s="57"/>
      <c r="F2" s="58"/>
    </row>
    <row r="3" spans="1:6">
      <c r="B3" s="57"/>
      <c r="C3" s="57"/>
      <c r="F3" s="58"/>
    </row>
    <row r="4" spans="1:6">
      <c r="B4" s="57"/>
      <c r="C4" s="57"/>
      <c r="F4" s="58"/>
    </row>
    <row r="5" spans="1:6" ht="18.75">
      <c r="A5" s="59" t="s">
        <v>0</v>
      </c>
      <c r="B5" s="59"/>
      <c r="C5" s="59"/>
      <c r="D5" s="59"/>
      <c r="E5" s="59"/>
      <c r="F5" s="59"/>
    </row>
    <row r="6" spans="1:6" ht="15.75">
      <c r="A6" s="60" t="s">
        <v>1</v>
      </c>
      <c r="B6" s="60"/>
      <c r="C6" s="60"/>
      <c r="D6" s="60"/>
      <c r="E6" s="60"/>
      <c r="F6" s="60"/>
    </row>
    <row r="7" spans="1:6">
      <c r="A7" s="61" t="s">
        <v>2</v>
      </c>
      <c r="B7" s="61"/>
      <c r="C7" s="61"/>
      <c r="D7" s="61"/>
      <c r="E7" s="61"/>
      <c r="F7" s="61"/>
    </row>
    <row r="8" spans="1:6" ht="15.75" thickBot="1">
      <c r="A8" s="56" t="s">
        <v>3</v>
      </c>
      <c r="B8" s="56"/>
      <c r="C8" s="56"/>
      <c r="D8" s="56"/>
      <c r="E8" s="56"/>
      <c r="F8" s="56"/>
    </row>
    <row r="9" spans="1:6" ht="16.5" thickTop="1">
      <c r="A9" s="4"/>
      <c r="B9" s="4"/>
      <c r="C9" s="4"/>
      <c r="D9" s="5"/>
      <c r="E9" s="6"/>
      <c r="F9" s="7"/>
    </row>
    <row r="10" spans="1:6" ht="15.75">
      <c r="A10" s="4" t="s">
        <v>4</v>
      </c>
      <c r="B10" s="4"/>
      <c r="C10" s="4"/>
      <c r="D10" s="4"/>
      <c r="E10" s="7"/>
      <c r="F10" s="7">
        <v>78967275.840000018</v>
      </c>
    </row>
    <row r="11" spans="1:6" ht="15.75">
      <c r="A11" s="4" t="s">
        <v>5</v>
      </c>
      <c r="B11" s="4"/>
      <c r="C11" s="4"/>
      <c r="D11" s="4"/>
      <c r="E11" s="7"/>
      <c r="F11" s="7">
        <v>3494328.39</v>
      </c>
    </row>
    <row r="12" spans="1:6" ht="16.5" thickBot="1">
      <c r="A12" s="5" t="s">
        <v>6</v>
      </c>
      <c r="B12" s="4"/>
      <c r="C12" s="4"/>
      <c r="D12" s="5"/>
      <c r="E12" s="8"/>
      <c r="F12" s="9">
        <f>SUM(F10:F11)</f>
        <v>82461604.230000019</v>
      </c>
    </row>
    <row r="13" spans="1:6" ht="16.5" thickTop="1">
      <c r="A13" s="4"/>
      <c r="B13" s="4"/>
      <c r="C13" s="4"/>
      <c r="D13" s="10" t="s">
        <v>7</v>
      </c>
      <c r="E13" s="7"/>
      <c r="F13" s="7"/>
    </row>
    <row r="14" spans="1:6" ht="15.75">
      <c r="A14" s="11" t="s">
        <v>8</v>
      </c>
      <c r="B14" s="11" t="s">
        <v>9</v>
      </c>
      <c r="C14" s="11" t="s">
        <v>10</v>
      </c>
      <c r="D14" s="10" t="s">
        <v>11</v>
      </c>
      <c r="E14" s="7"/>
      <c r="F14" s="7"/>
    </row>
    <row r="15" spans="1:6" ht="15.75">
      <c r="A15" s="12" t="s">
        <v>12</v>
      </c>
      <c r="B15" s="4"/>
      <c r="C15" s="4"/>
      <c r="D15" s="13" t="s">
        <v>13</v>
      </c>
      <c r="E15" s="6">
        <f>+E16+E18+E20+E22+E24+E28</f>
        <v>5349191.08</v>
      </c>
      <c r="F15" s="7"/>
    </row>
    <row r="16" spans="1:6" ht="15.75">
      <c r="A16" s="14"/>
      <c r="B16" s="5">
        <v>11</v>
      </c>
      <c r="C16" s="4"/>
      <c r="D16" s="15" t="s">
        <v>14</v>
      </c>
      <c r="E16" s="6">
        <f>+E17</f>
        <v>3713400.48</v>
      </c>
      <c r="F16" s="7"/>
    </row>
    <row r="17" spans="1:15" ht="15.75">
      <c r="A17" s="14"/>
      <c r="B17" s="4"/>
      <c r="C17" s="4">
        <v>111</v>
      </c>
      <c r="D17" s="16" t="s">
        <v>15</v>
      </c>
      <c r="E17" s="7">
        <v>3713400.48</v>
      </c>
      <c r="F17" s="7"/>
    </row>
    <row r="18" spans="1:15" ht="15.75">
      <c r="A18" s="14"/>
      <c r="B18" s="5">
        <v>12</v>
      </c>
      <c r="C18" s="4"/>
      <c r="D18" s="15" t="s">
        <v>16</v>
      </c>
      <c r="E18" s="6">
        <f>SUM(E19:E19)</f>
        <v>60000</v>
      </c>
      <c r="F18" s="7"/>
    </row>
    <row r="19" spans="1:15" ht="15.75">
      <c r="A19" s="14"/>
      <c r="B19" s="4"/>
      <c r="C19" s="4">
        <v>121</v>
      </c>
      <c r="D19" s="16" t="s">
        <v>17</v>
      </c>
      <c r="E19" s="7">
        <v>60000</v>
      </c>
      <c r="F19" s="7"/>
    </row>
    <row r="20" spans="1:15" s="3" customFormat="1" ht="15.75">
      <c r="A20" s="14"/>
      <c r="B20" s="5">
        <v>15</v>
      </c>
      <c r="C20" s="4"/>
      <c r="D20" s="17" t="s">
        <v>18</v>
      </c>
      <c r="E20" s="6">
        <f>+E21</f>
        <v>27670</v>
      </c>
      <c r="F20" s="7"/>
      <c r="H20"/>
      <c r="I20"/>
      <c r="J20"/>
      <c r="K20"/>
      <c r="L20"/>
      <c r="M20"/>
      <c r="N20"/>
      <c r="O20"/>
    </row>
    <row r="21" spans="1:15" s="3" customFormat="1" ht="15.75">
      <c r="A21" s="14"/>
      <c r="B21" s="4"/>
      <c r="C21" s="4">
        <v>151</v>
      </c>
      <c r="D21" s="16" t="s">
        <v>19</v>
      </c>
      <c r="E21" s="3">
        <v>27670</v>
      </c>
      <c r="F21" s="7"/>
      <c r="H21"/>
      <c r="I21"/>
      <c r="J21"/>
      <c r="K21"/>
      <c r="L21"/>
      <c r="M21"/>
      <c r="N21"/>
      <c r="O21"/>
    </row>
    <row r="22" spans="1:15" s="3" customFormat="1" ht="15.75">
      <c r="A22" s="14"/>
      <c r="B22" s="5">
        <v>16</v>
      </c>
      <c r="C22" s="4"/>
      <c r="D22" s="17" t="s">
        <v>20</v>
      </c>
      <c r="E22" s="6">
        <f>SUM(E23:E23)</f>
        <v>70601.119999999995</v>
      </c>
      <c r="F22" s="7"/>
      <c r="H22"/>
      <c r="I22"/>
      <c r="J22"/>
      <c r="K22"/>
      <c r="L22"/>
      <c r="M22"/>
      <c r="N22"/>
      <c r="O22"/>
    </row>
    <row r="23" spans="1:15" s="3" customFormat="1" ht="15.75">
      <c r="A23" s="14"/>
      <c r="B23" s="4"/>
      <c r="C23" s="4">
        <v>162</v>
      </c>
      <c r="D23" s="16" t="s">
        <v>21</v>
      </c>
      <c r="E23" s="3">
        <v>70601.119999999995</v>
      </c>
      <c r="F23" s="7"/>
      <c r="H23"/>
      <c r="I23"/>
      <c r="J23"/>
      <c r="K23"/>
      <c r="L23"/>
      <c r="M23"/>
      <c r="N23"/>
      <c r="O23"/>
    </row>
    <row r="24" spans="1:15" s="3" customFormat="1" ht="15.75">
      <c r="A24" s="14"/>
      <c r="B24" s="5">
        <v>18</v>
      </c>
      <c r="C24" s="4"/>
      <c r="D24" s="17" t="s">
        <v>22</v>
      </c>
      <c r="E24" s="6">
        <f>SUM(E25:E27)</f>
        <v>920964.8600000001</v>
      </c>
      <c r="F24" s="7"/>
      <c r="H24"/>
      <c r="I24"/>
      <c r="J24"/>
      <c r="K24"/>
      <c r="L24"/>
      <c r="M24"/>
      <c r="N24"/>
      <c r="O24"/>
    </row>
    <row r="25" spans="1:15" s="3" customFormat="1" ht="15.75">
      <c r="A25" s="14"/>
      <c r="B25" s="4"/>
      <c r="C25" s="4">
        <v>181</v>
      </c>
      <c r="D25" s="16" t="s">
        <v>23</v>
      </c>
      <c r="E25" s="3">
        <v>116358.67</v>
      </c>
      <c r="F25" s="7"/>
      <c r="H25"/>
      <c r="I25"/>
      <c r="J25"/>
      <c r="K25"/>
      <c r="L25"/>
      <c r="M25"/>
      <c r="N25"/>
      <c r="O25"/>
    </row>
    <row r="26" spans="1:15" s="3" customFormat="1" ht="15.75">
      <c r="A26" s="4"/>
      <c r="B26" s="4"/>
      <c r="C26" s="4">
        <v>183</v>
      </c>
      <c r="D26" s="16" t="s">
        <v>24</v>
      </c>
      <c r="E26" s="3">
        <v>146908.17000000001</v>
      </c>
      <c r="F26" s="7"/>
      <c r="H26"/>
      <c r="I26"/>
      <c r="J26"/>
      <c r="K26"/>
      <c r="L26"/>
      <c r="M26"/>
      <c r="N26"/>
      <c r="O26"/>
    </row>
    <row r="27" spans="1:15" ht="15.75">
      <c r="A27" s="4"/>
      <c r="B27" s="4"/>
      <c r="C27" s="4">
        <v>184</v>
      </c>
      <c r="D27" s="16" t="s">
        <v>25</v>
      </c>
      <c r="E27" s="3">
        <v>657698.02</v>
      </c>
      <c r="F27" s="7"/>
    </row>
    <row r="28" spans="1:15" ht="15.75">
      <c r="A28" s="4"/>
      <c r="B28" s="5">
        <v>19</v>
      </c>
      <c r="C28" s="5"/>
      <c r="D28" s="17" t="s">
        <v>26</v>
      </c>
      <c r="E28" s="6">
        <f>SUM(E29:E30)</f>
        <v>556554.62</v>
      </c>
      <c r="F28" s="7"/>
    </row>
    <row r="29" spans="1:15" ht="15.75">
      <c r="A29" s="4"/>
      <c r="B29" s="4"/>
      <c r="C29" s="4">
        <v>191</v>
      </c>
      <c r="D29" s="16" t="s">
        <v>27</v>
      </c>
      <c r="E29" s="7">
        <v>268522.93</v>
      </c>
      <c r="F29" s="7"/>
    </row>
    <row r="30" spans="1:15" ht="15.75">
      <c r="A30" s="4"/>
      <c r="B30" s="4"/>
      <c r="C30" s="4">
        <v>192</v>
      </c>
      <c r="D30" s="16" t="s">
        <v>28</v>
      </c>
      <c r="E30" s="3">
        <v>288031.69</v>
      </c>
      <c r="F30" s="7"/>
    </row>
    <row r="31" spans="1:15" s="19" customFormat="1" ht="15.75">
      <c r="A31" s="5"/>
      <c r="B31" s="5"/>
      <c r="C31" s="5"/>
      <c r="D31" s="6" t="s">
        <v>29</v>
      </c>
      <c r="E31" s="6"/>
      <c r="F31" s="6">
        <f>+E15</f>
        <v>5349191.08</v>
      </c>
      <c r="G31" s="18"/>
    </row>
    <row r="32" spans="1:15" s="19" customFormat="1" ht="15.75">
      <c r="A32" s="12" t="s">
        <v>30</v>
      </c>
      <c r="B32" s="5"/>
      <c r="C32" s="5"/>
      <c r="D32" s="20" t="s">
        <v>31</v>
      </c>
      <c r="E32" s="6">
        <f>+E33+E38+E43+E45+E47+E49+E51+E53</f>
        <v>13279948.16</v>
      </c>
      <c r="F32" s="6"/>
      <c r="G32" s="18"/>
    </row>
    <row r="33" spans="1:15" s="19" customFormat="1" ht="15.75">
      <c r="A33" s="12"/>
      <c r="B33" s="5">
        <v>21</v>
      </c>
      <c r="C33" s="5"/>
      <c r="D33" s="20" t="s">
        <v>32</v>
      </c>
      <c r="E33" s="6">
        <f>SUM(E34:E37)</f>
        <v>4954882.379999999</v>
      </c>
      <c r="F33" s="6"/>
      <c r="G33" s="18"/>
    </row>
    <row r="34" spans="1:15" s="19" customFormat="1" ht="15.75">
      <c r="A34" s="12"/>
      <c r="B34" s="5"/>
      <c r="C34" s="4">
        <v>211</v>
      </c>
      <c r="D34" s="21" t="s">
        <v>33</v>
      </c>
      <c r="E34" s="7">
        <v>146665.97</v>
      </c>
      <c r="F34" s="6"/>
      <c r="G34" s="18"/>
    </row>
    <row r="35" spans="1:15" s="19" customFormat="1" ht="15.75">
      <c r="A35" s="12"/>
      <c r="B35" s="5"/>
      <c r="C35" s="4">
        <v>212</v>
      </c>
      <c r="D35" s="16" t="s">
        <v>34</v>
      </c>
      <c r="E35" s="3">
        <v>6515.36</v>
      </c>
      <c r="F35" s="6"/>
      <c r="G35" s="18"/>
    </row>
    <row r="36" spans="1:15" ht="15.75">
      <c r="A36" s="4"/>
      <c r="B36" s="4"/>
      <c r="C36" s="4">
        <v>213</v>
      </c>
      <c r="D36" s="16" t="s">
        <v>35</v>
      </c>
      <c r="E36" s="3">
        <v>4192588.86</v>
      </c>
      <c r="F36" s="7"/>
    </row>
    <row r="37" spans="1:15" ht="15.75">
      <c r="A37" s="4"/>
      <c r="B37" s="4"/>
      <c r="C37" s="4">
        <v>215</v>
      </c>
      <c r="D37" s="16" t="s">
        <v>36</v>
      </c>
      <c r="E37" s="7">
        <v>609112.18999999994</v>
      </c>
      <c r="F37" s="7"/>
    </row>
    <row r="38" spans="1:15" ht="15.75">
      <c r="A38" s="4"/>
      <c r="B38" s="5">
        <v>22</v>
      </c>
      <c r="C38" s="4"/>
      <c r="D38" s="17" t="s">
        <v>37</v>
      </c>
      <c r="E38" s="6">
        <f>SUM(E39:E42)</f>
        <v>369728.56</v>
      </c>
      <c r="F38" s="7"/>
    </row>
    <row r="39" spans="1:15" ht="15.75">
      <c r="A39" s="4"/>
      <c r="B39" s="4"/>
      <c r="C39" s="4">
        <v>221</v>
      </c>
      <c r="D39" s="16" t="s">
        <v>38</v>
      </c>
      <c r="E39" s="7">
        <v>350995.06</v>
      </c>
      <c r="F39" s="7"/>
    </row>
    <row r="40" spans="1:15" ht="15.75">
      <c r="A40" s="4"/>
      <c r="B40" s="4"/>
      <c r="C40" s="4">
        <v>222</v>
      </c>
      <c r="D40" s="16" t="s">
        <v>39</v>
      </c>
      <c r="E40" s="3">
        <v>7457</v>
      </c>
      <c r="F40" s="7"/>
    </row>
    <row r="41" spans="1:15" ht="15.75">
      <c r="A41" s="4"/>
      <c r="B41" s="4"/>
      <c r="C41" s="4">
        <v>223</v>
      </c>
      <c r="D41" s="16" t="s">
        <v>40</v>
      </c>
      <c r="E41" s="3">
        <v>8584</v>
      </c>
      <c r="F41" s="7"/>
    </row>
    <row r="42" spans="1:15" s="3" customFormat="1" ht="15.75">
      <c r="A42" s="4"/>
      <c r="B42" s="4"/>
      <c r="C42" s="4">
        <v>224</v>
      </c>
      <c r="D42" s="16" t="s">
        <v>41</v>
      </c>
      <c r="E42" s="3">
        <v>2692.5</v>
      </c>
      <c r="F42" s="7"/>
      <c r="H42"/>
      <c r="I42"/>
      <c r="J42"/>
      <c r="K42"/>
      <c r="L42"/>
      <c r="M42"/>
      <c r="N42"/>
      <c r="O42"/>
    </row>
    <row r="43" spans="1:15" s="3" customFormat="1" ht="15.75">
      <c r="A43" s="4"/>
      <c r="B43" s="5">
        <v>24</v>
      </c>
      <c r="C43" s="5"/>
      <c r="D43" s="22" t="s">
        <v>42</v>
      </c>
      <c r="E43" s="6">
        <f>SUM(E44:E44)</f>
        <v>22053.84</v>
      </c>
      <c r="F43" s="7"/>
      <c r="H43"/>
      <c r="I43"/>
      <c r="J43"/>
      <c r="K43"/>
      <c r="L43"/>
      <c r="M43"/>
      <c r="N43"/>
      <c r="O43"/>
    </row>
    <row r="44" spans="1:15" s="3" customFormat="1" ht="15.75">
      <c r="A44" s="4"/>
      <c r="B44" s="4"/>
      <c r="C44" s="4">
        <v>242</v>
      </c>
      <c r="D44" s="23" t="s">
        <v>43</v>
      </c>
      <c r="E44" s="3">
        <v>22053.84</v>
      </c>
      <c r="F44" s="7"/>
      <c r="H44"/>
      <c r="I44"/>
      <c r="J44"/>
      <c r="K44"/>
      <c r="L44"/>
      <c r="M44"/>
      <c r="N44"/>
      <c r="O44"/>
    </row>
    <row r="45" spans="1:15" s="3" customFormat="1" ht="15.75">
      <c r="A45" s="4"/>
      <c r="B45" s="5">
        <v>25</v>
      </c>
      <c r="C45" s="4"/>
      <c r="D45" s="22" t="s">
        <v>44</v>
      </c>
      <c r="E45" s="6">
        <f>SUM(E46:E46)</f>
        <v>10860</v>
      </c>
      <c r="F45" s="7"/>
      <c r="H45"/>
      <c r="I45"/>
      <c r="J45"/>
      <c r="K45"/>
      <c r="L45"/>
      <c r="M45"/>
      <c r="N45"/>
      <c r="O45"/>
    </row>
    <row r="46" spans="1:15" s="3" customFormat="1" ht="15.75">
      <c r="A46" s="4"/>
      <c r="B46" s="4"/>
      <c r="C46" s="4">
        <v>251</v>
      </c>
      <c r="D46" s="23" t="s">
        <v>45</v>
      </c>
      <c r="E46" s="3">
        <v>10860</v>
      </c>
      <c r="F46" s="7"/>
      <c r="H46"/>
      <c r="I46"/>
      <c r="J46"/>
      <c r="K46"/>
      <c r="L46"/>
      <c r="M46"/>
      <c r="N46"/>
      <c r="O46"/>
    </row>
    <row r="47" spans="1:15" s="3" customFormat="1" ht="15.75">
      <c r="A47" s="4"/>
      <c r="B47" s="5">
        <v>26</v>
      </c>
      <c r="C47" s="4"/>
      <c r="D47" s="22" t="s">
        <v>46</v>
      </c>
      <c r="E47" s="6">
        <f>SUM(E48:E48)</f>
        <v>1170668.07</v>
      </c>
      <c r="F47" s="7"/>
      <c r="H47"/>
      <c r="I47"/>
      <c r="J47"/>
      <c r="K47"/>
      <c r="L47"/>
      <c r="M47"/>
      <c r="N47"/>
      <c r="O47"/>
    </row>
    <row r="48" spans="1:15" s="3" customFormat="1" ht="15.75">
      <c r="A48" s="4"/>
      <c r="B48" s="4"/>
      <c r="C48" s="4">
        <v>261</v>
      </c>
      <c r="D48" s="23" t="s">
        <v>47</v>
      </c>
      <c r="E48" s="3">
        <v>1170668.07</v>
      </c>
      <c r="F48" s="7"/>
      <c r="H48"/>
      <c r="I48"/>
      <c r="J48"/>
      <c r="K48"/>
      <c r="L48"/>
      <c r="M48"/>
      <c r="N48"/>
      <c r="O48"/>
    </row>
    <row r="49" spans="1:15" s="3" customFormat="1" ht="15.75">
      <c r="A49" s="4"/>
      <c r="B49" s="5">
        <v>27</v>
      </c>
      <c r="C49" s="5"/>
      <c r="D49" s="24" t="s">
        <v>48</v>
      </c>
      <c r="E49" s="6">
        <f>+E50</f>
        <v>330151.24</v>
      </c>
      <c r="F49" s="7"/>
      <c r="H49"/>
      <c r="I49"/>
      <c r="J49"/>
      <c r="K49"/>
      <c r="L49"/>
      <c r="M49"/>
      <c r="N49"/>
      <c r="O49"/>
    </row>
    <row r="50" spans="1:15" s="3" customFormat="1" ht="15.75">
      <c r="A50" s="4"/>
      <c r="B50" s="4"/>
      <c r="C50" s="4">
        <v>273</v>
      </c>
      <c r="D50" s="16" t="s">
        <v>49</v>
      </c>
      <c r="E50" s="3">
        <v>330151.24</v>
      </c>
      <c r="F50" s="7"/>
      <c r="H50"/>
      <c r="I50"/>
      <c r="J50"/>
      <c r="K50"/>
      <c r="L50"/>
      <c r="M50"/>
      <c r="N50"/>
      <c r="O50"/>
    </row>
    <row r="51" spans="1:15" ht="15.75">
      <c r="A51" s="4"/>
      <c r="B51" s="5">
        <v>28</v>
      </c>
      <c r="C51" s="4"/>
      <c r="D51" s="17" t="s">
        <v>50</v>
      </c>
      <c r="E51" s="6">
        <f>+E52</f>
        <v>11768.2</v>
      </c>
      <c r="F51" s="7"/>
    </row>
    <row r="52" spans="1:15" ht="15.75">
      <c r="A52" s="4"/>
      <c r="B52" s="4"/>
      <c r="C52" s="4">
        <v>282</v>
      </c>
      <c r="D52" s="16" t="s">
        <v>51</v>
      </c>
      <c r="E52" s="3">
        <v>11768.2</v>
      </c>
      <c r="F52" s="7"/>
    </row>
    <row r="53" spans="1:15" ht="15.75">
      <c r="A53" s="4"/>
      <c r="B53" s="5">
        <v>29</v>
      </c>
      <c r="C53" s="5"/>
      <c r="D53" s="17" t="s">
        <v>52</v>
      </c>
      <c r="E53" s="6">
        <f>SUM(E54:E57)</f>
        <v>6409835.8700000001</v>
      </c>
      <c r="F53" s="7"/>
    </row>
    <row r="54" spans="1:15" ht="15.75">
      <c r="A54" s="4"/>
      <c r="B54" s="4"/>
      <c r="C54" s="4">
        <v>292</v>
      </c>
      <c r="D54" s="16" t="s">
        <v>53</v>
      </c>
      <c r="E54" s="3">
        <v>29395.360000000001</v>
      </c>
      <c r="F54" s="7"/>
    </row>
    <row r="55" spans="1:15" s="29" customFormat="1" ht="15.75">
      <c r="A55" s="25"/>
      <c r="B55" s="25"/>
      <c r="C55" s="25">
        <v>296</v>
      </c>
      <c r="D55" s="26" t="s">
        <v>54</v>
      </c>
      <c r="E55" s="3">
        <v>6217888.6399999997</v>
      </c>
      <c r="F55" s="27"/>
      <c r="G55" s="28"/>
    </row>
    <row r="56" spans="1:15" s="29" customFormat="1" ht="15.75">
      <c r="A56" s="25"/>
      <c r="B56" s="25"/>
      <c r="C56" s="25">
        <v>397</v>
      </c>
      <c r="D56" s="26" t="s">
        <v>55</v>
      </c>
      <c r="E56" s="3">
        <v>101207.36</v>
      </c>
      <c r="F56" s="27"/>
      <c r="G56" s="28"/>
    </row>
    <row r="57" spans="1:15" s="29" customFormat="1" ht="15.75">
      <c r="A57" s="25"/>
      <c r="B57" s="25"/>
      <c r="C57" s="25">
        <v>299</v>
      </c>
      <c r="D57" s="26" t="s">
        <v>52</v>
      </c>
      <c r="E57" s="28">
        <v>61344.51</v>
      </c>
      <c r="F57" s="27"/>
      <c r="G57" s="28"/>
    </row>
    <row r="58" spans="1:15" ht="15.75">
      <c r="A58" s="4"/>
      <c r="B58" s="4"/>
      <c r="C58" s="4"/>
      <c r="D58" s="5" t="s">
        <v>56</v>
      </c>
      <c r="E58" s="6"/>
      <c r="F58" s="6">
        <f>+E32</f>
        <v>13279948.16</v>
      </c>
    </row>
    <row r="59" spans="1:15" ht="15.75">
      <c r="A59" s="4"/>
      <c r="B59" s="4"/>
      <c r="C59" s="4"/>
      <c r="D59" s="5"/>
      <c r="E59" s="6"/>
      <c r="F59" s="6"/>
    </row>
    <row r="60" spans="1:15">
      <c r="B60" s="57"/>
      <c r="C60" s="57"/>
      <c r="F60" s="58"/>
    </row>
    <row r="61" spans="1:15" s="19" customFormat="1">
      <c r="A61"/>
      <c r="B61" s="57"/>
      <c r="C61" s="57"/>
      <c r="D61" s="1"/>
      <c r="E61" s="2"/>
      <c r="F61" s="58"/>
      <c r="G61" s="18"/>
    </row>
    <row r="62" spans="1:15">
      <c r="B62" s="57"/>
      <c r="C62" s="57"/>
      <c r="F62" s="58"/>
    </row>
    <row r="63" spans="1:15">
      <c r="B63" s="57"/>
      <c r="C63" s="57"/>
      <c r="F63" s="58"/>
    </row>
    <row r="64" spans="1:15" s="3" customFormat="1" ht="18.75">
      <c r="A64" s="59" t="s">
        <v>0</v>
      </c>
      <c r="B64" s="59"/>
      <c r="C64" s="59"/>
      <c r="D64" s="59"/>
      <c r="E64" s="59"/>
      <c r="F64" s="59"/>
      <c r="H64"/>
      <c r="I64"/>
      <c r="J64"/>
      <c r="K64"/>
      <c r="L64"/>
      <c r="M64"/>
      <c r="N64"/>
      <c r="O64"/>
    </row>
    <row r="65" spans="1:15" s="3" customFormat="1" ht="15.75">
      <c r="A65" s="60" t="s">
        <v>1</v>
      </c>
      <c r="B65" s="60"/>
      <c r="C65" s="60"/>
      <c r="D65" s="60"/>
      <c r="E65" s="60"/>
      <c r="F65" s="60"/>
      <c r="H65"/>
      <c r="I65"/>
      <c r="J65"/>
      <c r="K65"/>
      <c r="L65"/>
      <c r="M65"/>
      <c r="N65"/>
      <c r="O65"/>
    </row>
    <row r="66" spans="1:15" s="3" customFormat="1">
      <c r="A66" s="61" t="s">
        <v>2</v>
      </c>
      <c r="B66" s="61"/>
      <c r="C66" s="61"/>
      <c r="D66" s="61"/>
      <c r="E66" s="61"/>
      <c r="F66" s="61"/>
      <c r="H66"/>
      <c r="I66"/>
      <c r="J66"/>
      <c r="K66"/>
      <c r="L66"/>
      <c r="M66"/>
      <c r="N66"/>
      <c r="O66"/>
    </row>
    <row r="67" spans="1:15" s="3" customFormat="1" ht="15.75" thickBot="1">
      <c r="A67" s="56" t="s">
        <v>3</v>
      </c>
      <c r="B67" s="56"/>
      <c r="C67" s="56"/>
      <c r="D67" s="56"/>
      <c r="E67" s="56"/>
      <c r="F67" s="56"/>
      <c r="H67"/>
      <c r="I67"/>
      <c r="J67"/>
      <c r="K67"/>
      <c r="L67"/>
      <c r="M67"/>
      <c r="N67"/>
      <c r="O67"/>
    </row>
    <row r="68" spans="1:15" s="3" customFormat="1" ht="16.5" thickTop="1">
      <c r="A68" s="12" t="s">
        <v>57</v>
      </c>
      <c r="B68" s="4"/>
      <c r="C68" s="4"/>
      <c r="D68" s="20" t="s">
        <v>58</v>
      </c>
      <c r="E68" s="6">
        <f>+E69+E72+E75</f>
        <v>690293.13</v>
      </c>
      <c r="F68" s="7"/>
      <c r="H68"/>
      <c r="I68"/>
      <c r="J68"/>
      <c r="K68"/>
      <c r="L68"/>
      <c r="M68"/>
      <c r="N68"/>
      <c r="O68"/>
    </row>
    <row r="69" spans="1:15" s="3" customFormat="1" ht="15.75">
      <c r="A69" s="5"/>
      <c r="B69" s="5">
        <v>31</v>
      </c>
      <c r="C69" s="5"/>
      <c r="D69" s="20" t="s">
        <v>59</v>
      </c>
      <c r="E69" s="6">
        <f>SUM(E70:E71)</f>
        <v>345226.74</v>
      </c>
      <c r="F69" s="6"/>
      <c r="H69"/>
      <c r="I69"/>
      <c r="J69"/>
      <c r="K69"/>
      <c r="L69"/>
      <c r="M69"/>
      <c r="N69"/>
      <c r="O69"/>
    </row>
    <row r="70" spans="1:15" s="3" customFormat="1" ht="15.75">
      <c r="A70" s="4"/>
      <c r="B70" s="4"/>
      <c r="C70" s="4">
        <v>311</v>
      </c>
      <c r="D70" s="16" t="s">
        <v>60</v>
      </c>
      <c r="E70" s="28">
        <v>317772.74</v>
      </c>
      <c r="F70" s="7"/>
      <c r="H70"/>
      <c r="I70"/>
      <c r="J70"/>
      <c r="K70"/>
      <c r="L70"/>
      <c r="M70"/>
      <c r="N70"/>
      <c r="O70"/>
    </row>
    <row r="71" spans="1:15" s="3" customFormat="1" ht="15.75">
      <c r="A71" s="4"/>
      <c r="B71" s="4"/>
      <c r="C71" s="4">
        <v>313</v>
      </c>
      <c r="D71" s="16" t="s">
        <v>61</v>
      </c>
      <c r="E71" s="28">
        <v>27454</v>
      </c>
      <c r="F71" s="7"/>
      <c r="H71"/>
      <c r="I71"/>
      <c r="J71"/>
      <c r="K71"/>
      <c r="L71"/>
      <c r="M71"/>
      <c r="N71"/>
      <c r="O71"/>
    </row>
    <row r="72" spans="1:15" s="3" customFormat="1" ht="15.75">
      <c r="A72" s="4"/>
      <c r="B72" s="5">
        <v>34</v>
      </c>
      <c r="C72" s="5"/>
      <c r="D72" s="17" t="s">
        <v>62</v>
      </c>
      <c r="E72" s="6">
        <f>SUM(E73:E74)</f>
        <v>251562.23999999999</v>
      </c>
      <c r="F72" s="7"/>
      <c r="H72"/>
      <c r="I72"/>
      <c r="J72"/>
      <c r="K72"/>
      <c r="L72"/>
      <c r="M72"/>
      <c r="N72"/>
      <c r="O72"/>
    </row>
    <row r="73" spans="1:15" s="3" customFormat="1" ht="15.75">
      <c r="A73" s="4"/>
      <c r="B73" s="4"/>
      <c r="C73" s="4">
        <v>341</v>
      </c>
      <c r="D73" s="16" t="s">
        <v>63</v>
      </c>
      <c r="E73" s="28">
        <v>245204.46</v>
      </c>
      <c r="F73" s="7"/>
      <c r="H73"/>
      <c r="I73"/>
      <c r="J73"/>
      <c r="K73"/>
      <c r="L73"/>
      <c r="M73"/>
      <c r="N73"/>
      <c r="O73"/>
    </row>
    <row r="74" spans="1:15" s="3" customFormat="1" ht="15.75">
      <c r="A74" s="4"/>
      <c r="B74" s="4"/>
      <c r="C74" s="4">
        <v>343</v>
      </c>
      <c r="D74" s="16" t="s">
        <v>64</v>
      </c>
      <c r="E74" s="7">
        <v>6357.78</v>
      </c>
      <c r="F74" s="7"/>
      <c r="H74"/>
      <c r="I74"/>
      <c r="J74"/>
      <c r="K74"/>
      <c r="L74"/>
      <c r="M74"/>
      <c r="N74"/>
      <c r="O74"/>
    </row>
    <row r="75" spans="1:15" s="3" customFormat="1" ht="15.75">
      <c r="A75" s="4"/>
      <c r="B75" s="5">
        <v>39</v>
      </c>
      <c r="C75" s="5"/>
      <c r="D75" s="17" t="s">
        <v>65</v>
      </c>
      <c r="E75" s="6">
        <f>SUM(E76:E79)</f>
        <v>93504.15</v>
      </c>
      <c r="F75" s="7"/>
      <c r="H75"/>
      <c r="I75"/>
      <c r="J75"/>
      <c r="K75"/>
      <c r="L75"/>
      <c r="M75"/>
      <c r="N75"/>
      <c r="O75"/>
    </row>
    <row r="76" spans="1:15" s="3" customFormat="1" ht="15.75">
      <c r="A76" s="4"/>
      <c r="B76" s="4"/>
      <c r="C76" s="4">
        <v>392</v>
      </c>
      <c r="D76" s="26" t="s">
        <v>66</v>
      </c>
      <c r="E76" s="7">
        <v>20120.009999999998</v>
      </c>
      <c r="F76" s="7"/>
      <c r="H76"/>
      <c r="I76"/>
      <c r="J76"/>
      <c r="K76"/>
      <c r="L76"/>
      <c r="M76"/>
      <c r="N76"/>
      <c r="O76"/>
    </row>
    <row r="77" spans="1:15" s="3" customFormat="1" ht="15.75">
      <c r="A77" s="4"/>
      <c r="B77" s="4"/>
      <c r="C77" s="4">
        <v>396</v>
      </c>
      <c r="D77" s="26" t="s">
        <v>67</v>
      </c>
      <c r="E77" s="28">
        <v>27363.15</v>
      </c>
      <c r="F77" s="7"/>
      <c r="H77"/>
      <c r="I77"/>
      <c r="J77"/>
      <c r="K77"/>
      <c r="L77"/>
      <c r="M77"/>
      <c r="N77"/>
      <c r="O77"/>
    </row>
    <row r="78" spans="1:15" s="3" customFormat="1" ht="15.75">
      <c r="A78" s="4"/>
      <c r="B78" s="4"/>
      <c r="C78" s="4">
        <v>397</v>
      </c>
      <c r="D78" s="26" t="s">
        <v>68</v>
      </c>
      <c r="E78" s="28">
        <v>10208</v>
      </c>
      <c r="F78" s="7"/>
      <c r="H78"/>
      <c r="I78"/>
      <c r="J78"/>
      <c r="K78"/>
      <c r="L78"/>
      <c r="M78"/>
      <c r="N78"/>
      <c r="O78"/>
    </row>
    <row r="79" spans="1:15" s="3" customFormat="1" ht="15.75">
      <c r="A79" s="4"/>
      <c r="B79" s="4"/>
      <c r="C79" s="4">
        <v>399</v>
      </c>
      <c r="D79" s="26" t="s">
        <v>69</v>
      </c>
      <c r="E79" s="28">
        <v>35812.99</v>
      </c>
      <c r="F79" s="7"/>
      <c r="H79"/>
      <c r="I79"/>
      <c r="J79"/>
      <c r="K79"/>
      <c r="L79"/>
      <c r="M79"/>
      <c r="N79"/>
      <c r="O79"/>
    </row>
    <row r="80" spans="1:15" s="3" customFormat="1" ht="15.75">
      <c r="A80" s="4"/>
      <c r="B80" s="4"/>
      <c r="C80" s="4"/>
      <c r="D80" s="5" t="s">
        <v>70</v>
      </c>
      <c r="E80" s="6"/>
      <c r="F80" s="6">
        <f>+E68</f>
        <v>690293.13</v>
      </c>
      <c r="H80"/>
      <c r="I80"/>
      <c r="J80"/>
      <c r="K80"/>
      <c r="L80"/>
      <c r="M80"/>
      <c r="N80"/>
      <c r="O80"/>
    </row>
    <row r="81" spans="1:15" s="3" customFormat="1" ht="15.75">
      <c r="A81" s="12" t="s">
        <v>71</v>
      </c>
      <c r="B81" s="4"/>
      <c r="C81" s="4"/>
      <c r="D81" s="5" t="s">
        <v>72</v>
      </c>
      <c r="E81" s="6">
        <f>+E82</f>
        <v>125430</v>
      </c>
      <c r="F81" s="6"/>
      <c r="H81"/>
      <c r="I81"/>
      <c r="J81"/>
      <c r="K81"/>
      <c r="L81"/>
      <c r="M81"/>
      <c r="N81"/>
      <c r="O81"/>
    </row>
    <row r="82" spans="1:15" s="3" customFormat="1" ht="15.75">
      <c r="A82" s="12"/>
      <c r="B82" s="5">
        <v>42</v>
      </c>
      <c r="C82" s="4"/>
      <c r="D82" s="5" t="s">
        <v>73</v>
      </c>
      <c r="E82" s="6">
        <f>+E83</f>
        <v>125430</v>
      </c>
      <c r="F82" s="6"/>
      <c r="H82"/>
      <c r="I82"/>
      <c r="J82"/>
      <c r="K82"/>
      <c r="L82"/>
      <c r="M82"/>
      <c r="N82"/>
      <c r="O82"/>
    </row>
    <row r="83" spans="1:15" s="3" customFormat="1" ht="15.75">
      <c r="A83" s="12"/>
      <c r="B83" s="5"/>
      <c r="C83" s="4">
        <v>421</v>
      </c>
      <c r="D83" s="4" t="s">
        <v>74</v>
      </c>
      <c r="E83" s="7">
        <v>125430</v>
      </c>
      <c r="F83" s="6"/>
      <c r="H83"/>
      <c r="I83"/>
      <c r="J83"/>
      <c r="K83"/>
      <c r="L83"/>
      <c r="M83"/>
      <c r="N83"/>
      <c r="O83"/>
    </row>
    <row r="84" spans="1:15" s="3" customFormat="1" ht="15.75">
      <c r="A84" s="12"/>
      <c r="B84" s="5"/>
      <c r="C84" s="4"/>
      <c r="D84" s="5" t="s">
        <v>75</v>
      </c>
      <c r="E84" s="7"/>
      <c r="F84" s="6">
        <f>+E81</f>
        <v>125430</v>
      </c>
      <c r="H84"/>
      <c r="I84"/>
      <c r="J84"/>
      <c r="K84"/>
      <c r="L84"/>
      <c r="M84"/>
      <c r="N84"/>
      <c r="O84"/>
    </row>
    <row r="85" spans="1:15" s="3" customFormat="1" ht="15.75">
      <c r="A85" s="12" t="s">
        <v>76</v>
      </c>
      <c r="B85" s="4"/>
      <c r="C85" s="4"/>
      <c r="D85" s="20" t="s">
        <v>77</v>
      </c>
      <c r="E85" s="6">
        <f>+E86</f>
        <v>410124.97000000003</v>
      </c>
      <c r="F85" s="7"/>
      <c r="H85"/>
      <c r="I85"/>
      <c r="J85"/>
      <c r="K85"/>
      <c r="L85"/>
      <c r="M85"/>
      <c r="N85"/>
      <c r="O85"/>
    </row>
    <row r="86" spans="1:15" s="3" customFormat="1" ht="15.75">
      <c r="A86" s="12"/>
      <c r="B86" s="5">
        <v>61</v>
      </c>
      <c r="C86" s="4"/>
      <c r="D86" s="20" t="s">
        <v>51</v>
      </c>
      <c r="E86" s="6">
        <f>SUM(E87:E88)</f>
        <v>410124.97000000003</v>
      </c>
      <c r="F86" s="7"/>
      <c r="H86"/>
      <c r="I86"/>
      <c r="J86"/>
      <c r="K86"/>
      <c r="L86"/>
      <c r="M86"/>
      <c r="N86"/>
      <c r="O86"/>
    </row>
    <row r="87" spans="1:15" s="3" customFormat="1" ht="15.75">
      <c r="A87" s="4"/>
      <c r="B87" s="4"/>
      <c r="C87" s="4">
        <v>614</v>
      </c>
      <c r="D87" s="30" t="s">
        <v>78</v>
      </c>
      <c r="E87" s="28">
        <v>308206.02</v>
      </c>
      <c r="F87" s="7"/>
      <c r="H87"/>
      <c r="I87"/>
      <c r="J87"/>
      <c r="K87"/>
      <c r="L87"/>
      <c r="M87"/>
      <c r="N87"/>
      <c r="O87"/>
    </row>
    <row r="88" spans="1:15" s="3" customFormat="1" ht="15.75">
      <c r="A88" s="4"/>
      <c r="B88" s="4"/>
      <c r="C88" s="4">
        <v>617</v>
      </c>
      <c r="D88" s="16" t="s">
        <v>79</v>
      </c>
      <c r="E88" s="28">
        <v>101918.95</v>
      </c>
      <c r="F88" s="7"/>
      <c r="H88"/>
      <c r="I88"/>
      <c r="J88"/>
      <c r="K88"/>
      <c r="L88"/>
      <c r="M88"/>
      <c r="N88"/>
      <c r="O88"/>
    </row>
    <row r="89" spans="1:15" s="3" customFormat="1" ht="15.75">
      <c r="A89" s="4"/>
      <c r="B89" s="4"/>
      <c r="C89" s="4"/>
      <c r="D89" s="6" t="s">
        <v>80</v>
      </c>
      <c r="E89" s="7"/>
      <c r="F89" s="6">
        <f>+E85</f>
        <v>410124.97000000003</v>
      </c>
      <c r="H89"/>
      <c r="I89"/>
      <c r="J89"/>
      <c r="K89"/>
      <c r="L89"/>
      <c r="M89"/>
      <c r="N89"/>
      <c r="O89"/>
    </row>
    <row r="90" spans="1:15" s="3" customFormat="1" ht="15.75">
      <c r="A90" s="4"/>
      <c r="B90" s="4"/>
      <c r="C90" s="4"/>
      <c r="D90" s="7"/>
      <c r="E90" s="7"/>
      <c r="F90" s="7"/>
      <c r="H90"/>
      <c r="I90"/>
      <c r="J90"/>
      <c r="K90"/>
      <c r="L90"/>
      <c r="M90"/>
      <c r="N90"/>
      <c r="O90"/>
    </row>
    <row r="91" spans="1:15" s="3" customFormat="1" ht="15.75">
      <c r="A91" s="4"/>
      <c r="B91" s="4"/>
      <c r="C91" s="4"/>
      <c r="D91" s="15" t="s">
        <v>81</v>
      </c>
      <c r="E91" s="4"/>
      <c r="F91" s="6">
        <f>+F31+F58+F80+F84+F89</f>
        <v>19854987.34</v>
      </c>
      <c r="H91"/>
      <c r="I91"/>
      <c r="J91"/>
      <c r="K91"/>
      <c r="L91"/>
      <c r="M91"/>
      <c r="N91"/>
      <c r="O91"/>
    </row>
    <row r="92" spans="1:15" s="3" customFormat="1" ht="15.75">
      <c r="A92" s="4"/>
      <c r="B92" s="4"/>
      <c r="C92" s="4"/>
      <c r="D92" s="16" t="s">
        <v>82</v>
      </c>
      <c r="E92" s="4"/>
      <c r="F92" s="7">
        <v>462212.04999999987</v>
      </c>
      <c r="H92"/>
      <c r="I92"/>
      <c r="J92"/>
      <c r="K92"/>
      <c r="L92"/>
      <c r="M92"/>
      <c r="N92"/>
      <c r="O92"/>
    </row>
    <row r="93" spans="1:15" s="3" customFormat="1" ht="15.75">
      <c r="A93" s="4"/>
      <c r="B93" s="4"/>
      <c r="C93" s="4"/>
      <c r="D93" s="15" t="s">
        <v>83</v>
      </c>
      <c r="E93" s="4"/>
      <c r="F93" s="6">
        <f>+F91-F92</f>
        <v>19392775.289999999</v>
      </c>
      <c r="H93"/>
      <c r="I93"/>
      <c r="J93"/>
      <c r="K93"/>
      <c r="L93"/>
      <c r="M93"/>
      <c r="N93"/>
      <c r="O93"/>
    </row>
    <row r="94" spans="1:15" ht="15.75">
      <c r="A94" s="4"/>
      <c r="B94" s="4"/>
      <c r="C94" s="4"/>
      <c r="D94" s="15" t="s">
        <v>84</v>
      </c>
      <c r="E94" s="4"/>
      <c r="F94" s="6">
        <f>+F12-F93</f>
        <v>63068828.94000002</v>
      </c>
    </row>
    <row r="95" spans="1:15" ht="15.75">
      <c r="A95" s="4"/>
      <c r="B95" s="4"/>
      <c r="C95" s="4"/>
      <c r="D95" s="4"/>
      <c r="E95" s="4"/>
      <c r="F95" s="7"/>
    </row>
    <row r="96" spans="1:15" ht="15.75">
      <c r="A96" s="4"/>
      <c r="B96" s="4"/>
      <c r="C96" s="4"/>
      <c r="D96" s="5" t="s">
        <v>85</v>
      </c>
      <c r="E96" s="6"/>
      <c r="F96" s="6">
        <f>SUM(F94:F95)</f>
        <v>63068828.94000002</v>
      </c>
    </row>
    <row r="97" spans="1:6" ht="15.75">
      <c r="A97" s="4"/>
      <c r="B97" s="4"/>
      <c r="C97" s="4"/>
      <c r="D97" s="5"/>
      <c r="E97" s="6"/>
      <c r="F97" s="6"/>
    </row>
    <row r="98" spans="1:6" ht="15.75">
      <c r="A98" s="4"/>
      <c r="B98" s="4"/>
      <c r="C98" s="4"/>
      <c r="D98" s="31" t="s">
        <v>86</v>
      </c>
      <c r="E98" s="6"/>
      <c r="F98" s="6"/>
    </row>
    <row r="99" spans="1:6" ht="15.75">
      <c r="A99" s="4"/>
      <c r="B99" s="4"/>
      <c r="C99" s="4"/>
      <c r="D99" s="32">
        <v>41401</v>
      </c>
      <c r="E99" s="6"/>
      <c r="F99" s="6"/>
    </row>
    <row r="100" spans="1:6" ht="15.75">
      <c r="A100" s="4"/>
      <c r="B100" s="4"/>
      <c r="C100" s="4"/>
      <c r="D100" s="5"/>
      <c r="E100" s="6"/>
      <c r="F100" s="6"/>
    </row>
    <row r="101" spans="1:6" ht="15.75">
      <c r="A101" s="4"/>
      <c r="B101" s="4"/>
      <c r="C101" s="4"/>
      <c r="D101" s="5"/>
      <c r="E101" s="6"/>
      <c r="F101" s="6"/>
    </row>
  </sheetData>
  <mergeCells count="12">
    <mergeCell ref="A67:F67"/>
    <mergeCell ref="B60:C63"/>
    <mergeCell ref="F60:F63"/>
    <mergeCell ref="A64:F64"/>
    <mergeCell ref="A65:F65"/>
    <mergeCell ref="A66:F66"/>
    <mergeCell ref="A8:F8"/>
    <mergeCell ref="B1:C4"/>
    <mergeCell ref="F1:F4"/>
    <mergeCell ref="A5:F5"/>
    <mergeCell ref="A6:F6"/>
    <mergeCell ref="A7:F7"/>
  </mergeCells>
  <pageMargins left="0.7" right="0.7" top="0.6" bottom="1.05" header="0.3" footer="0.3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6"/>
  </sheetPr>
  <dimension ref="A1:AM31"/>
  <sheetViews>
    <sheetView showZeros="0" tabSelected="1" workbookViewId="0">
      <pane ySplit="7" topLeftCell="A8" activePane="bottomLeft" state="frozen"/>
      <selection pane="bottomLeft" activeCell="E25" sqref="E25"/>
    </sheetView>
  </sheetViews>
  <sheetFormatPr defaultColWidth="11.42578125" defaultRowHeight="12.75"/>
  <cols>
    <col min="1" max="1" width="7.85546875" style="33" customWidth="1"/>
    <col min="2" max="2" width="8.5703125" style="33" customWidth="1"/>
    <col min="3" max="3" width="9.85546875" style="33" customWidth="1"/>
    <col min="4" max="4" width="21.140625" style="33" customWidth="1"/>
    <col min="5" max="5" width="18.140625" style="34" customWidth="1"/>
    <col min="6" max="6" width="4.85546875" style="34" customWidth="1"/>
    <col min="7" max="7" width="19.5703125" style="34" customWidth="1"/>
    <col min="8" max="8" width="14" style="34" customWidth="1"/>
    <col min="9" max="9" width="41.42578125" style="34" customWidth="1"/>
    <col min="10" max="10" width="18.140625" style="34" customWidth="1"/>
    <col min="11" max="11" width="13.85546875" style="33" bestFit="1" customWidth="1"/>
    <col min="12" max="12" width="17.85546875" style="33" bestFit="1" customWidth="1"/>
    <col min="13" max="13" width="11.42578125" style="33"/>
    <col min="14" max="14" width="11.5703125" style="33" bestFit="1" customWidth="1"/>
    <col min="15" max="20" width="11.42578125" style="33"/>
    <col min="21" max="39" width="0" style="33" hidden="1" customWidth="1"/>
    <col min="40" max="16384" width="11.42578125" style="33"/>
  </cols>
  <sheetData>
    <row r="1" spans="1:10" ht="8.25" customHeight="1"/>
    <row r="6" spans="1:10" ht="18.75">
      <c r="A6" s="59" t="s">
        <v>0</v>
      </c>
      <c r="B6" s="59"/>
      <c r="C6" s="59"/>
      <c r="D6" s="59"/>
      <c r="E6" s="59"/>
      <c r="F6" s="59"/>
      <c r="G6" s="59"/>
      <c r="H6" s="59"/>
    </row>
    <row r="7" spans="1:10" ht="15">
      <c r="A7" s="61"/>
      <c r="B7" s="61"/>
      <c r="C7" s="61"/>
      <c r="D7" s="61"/>
      <c r="E7" s="61"/>
      <c r="F7" s="61"/>
    </row>
    <row r="8" spans="1:10" ht="15.75" customHeight="1">
      <c r="A8" s="35"/>
      <c r="B8" s="35"/>
      <c r="C8" s="35"/>
      <c r="D8" s="35"/>
      <c r="E8" s="35"/>
      <c r="F8" s="35"/>
      <c r="G8" s="35"/>
      <c r="H8" s="36"/>
      <c r="I8" s="36"/>
      <c r="J8" s="36"/>
    </row>
    <row r="9" spans="1:10" ht="15.75" customHeight="1">
      <c r="A9" s="35"/>
      <c r="B9" s="35"/>
      <c r="C9" s="35"/>
      <c r="D9" s="35"/>
      <c r="E9" s="35"/>
      <c r="F9" s="35"/>
      <c r="G9" s="35"/>
      <c r="H9" s="36"/>
      <c r="I9" s="36"/>
      <c r="J9" s="36"/>
    </row>
    <row r="10" spans="1:10">
      <c r="A10" s="37"/>
      <c r="B10" s="37"/>
      <c r="C10" s="37"/>
      <c r="D10" s="38"/>
    </row>
    <row r="11" spans="1:10" ht="15.75">
      <c r="A11" s="66" t="s">
        <v>87</v>
      </c>
      <c r="B11" s="66"/>
      <c r="C11" s="66"/>
      <c r="D11" s="66"/>
      <c r="E11" s="66"/>
      <c r="F11" s="66"/>
      <c r="G11" s="66"/>
    </row>
    <row r="12" spans="1:10" ht="15.75">
      <c r="A12" s="66" t="s">
        <v>98</v>
      </c>
      <c r="B12" s="66"/>
      <c r="C12" s="66"/>
      <c r="D12" s="66"/>
      <c r="E12" s="66"/>
      <c r="F12" s="66"/>
      <c r="G12" s="66"/>
    </row>
    <row r="13" spans="1:10" ht="15.75">
      <c r="A13" s="66" t="s">
        <v>88</v>
      </c>
      <c r="B13" s="66"/>
      <c r="C13" s="66"/>
      <c r="D13" s="66"/>
      <c r="E13" s="66"/>
      <c r="F13" s="66"/>
      <c r="G13" s="66"/>
    </row>
    <row r="14" spans="1:10" ht="12.75" hidden="1" customHeight="1">
      <c r="A14" s="39"/>
      <c r="B14" s="39"/>
      <c r="C14" s="39"/>
      <c r="D14" s="40"/>
      <c r="E14" s="41"/>
      <c r="F14" s="41"/>
      <c r="G14" s="41"/>
    </row>
    <row r="15" spans="1:10" ht="12.75" hidden="1" customHeight="1"/>
    <row r="18" spans="1:39" s="34" customFormat="1" ht="15.75">
      <c r="A18" s="66" t="s">
        <v>89</v>
      </c>
      <c r="B18" s="66"/>
      <c r="C18" s="66"/>
      <c r="D18" s="66"/>
      <c r="E18" s="66"/>
      <c r="F18" s="66"/>
      <c r="G18" s="66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</row>
    <row r="19" spans="1:39" s="34" customFormat="1" ht="15.75">
      <c r="A19" s="66"/>
      <c r="B19" s="66"/>
      <c r="C19" s="66"/>
      <c r="D19" s="66"/>
      <c r="E19" s="66"/>
      <c r="F19" s="66"/>
      <c r="G19" s="66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</row>
    <row r="20" spans="1:39" s="34" customFormat="1" ht="15">
      <c r="A20" s="33"/>
      <c r="B20" s="33"/>
      <c r="C20" s="33"/>
      <c r="D20" s="42"/>
      <c r="E20" s="42"/>
      <c r="F20" s="42"/>
      <c r="G20" s="42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</row>
    <row r="21" spans="1:39" s="34" customFormat="1">
      <c r="A21" s="33"/>
      <c r="B21" s="33"/>
      <c r="C21" s="33"/>
      <c r="D21" s="43"/>
      <c r="E21" s="43"/>
      <c r="F21" s="43"/>
      <c r="G21" s="4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</row>
    <row r="22" spans="1:39" s="34" customFormat="1" ht="15.75">
      <c r="A22" s="67" t="s">
        <v>90</v>
      </c>
      <c r="B22" s="67"/>
      <c r="C22" s="67"/>
      <c r="D22" s="67"/>
      <c r="E22" s="44"/>
      <c r="F22" s="44"/>
      <c r="G22" s="45" t="s">
        <v>91</v>
      </c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</row>
    <row r="23" spans="1:39" s="34" customFormat="1" ht="18">
      <c r="A23" s="63" t="s">
        <v>92</v>
      </c>
      <c r="B23" s="63"/>
      <c r="C23" s="63"/>
      <c r="D23" s="63"/>
      <c r="E23" s="46"/>
      <c r="F23" s="46"/>
      <c r="G23" s="47">
        <f>'EJEC MES SEPTIEMBRE 2012'!F10</f>
        <v>78967275.840000018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</row>
    <row r="24" spans="1:39" s="34" customFormat="1" ht="18">
      <c r="A24" s="63" t="s">
        <v>93</v>
      </c>
      <c r="B24" s="63"/>
      <c r="C24" s="63"/>
      <c r="D24" s="63"/>
      <c r="E24" s="46"/>
      <c r="F24" s="48"/>
      <c r="G24" s="49">
        <f>'EJEC MES SEPTIEMBRE 2012'!F11</f>
        <v>3494328.39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</row>
    <row r="25" spans="1:39" s="34" customFormat="1" ht="18">
      <c r="A25" s="64" t="s">
        <v>94</v>
      </c>
      <c r="B25" s="64"/>
      <c r="C25" s="64"/>
      <c r="D25" s="64"/>
      <c r="E25" s="48"/>
      <c r="F25" s="48"/>
      <c r="G25" s="50">
        <f>+G23+G24</f>
        <v>82461604.230000019</v>
      </c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</row>
    <row r="26" spans="1:39" s="34" customFormat="1" ht="30" customHeight="1">
      <c r="A26" s="51"/>
      <c r="B26" s="51"/>
      <c r="C26" s="51"/>
      <c r="D26" s="52"/>
      <c r="E26" s="48"/>
      <c r="F26" s="48"/>
      <c r="G26" s="48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</row>
    <row r="27" spans="1:39" s="34" customFormat="1" ht="18">
      <c r="A27" s="64" t="s">
        <v>95</v>
      </c>
      <c r="B27" s="64"/>
      <c r="C27" s="51"/>
      <c r="D27" s="48"/>
      <c r="E27" s="48"/>
      <c r="F27" s="48"/>
      <c r="G27" s="48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</row>
    <row r="28" spans="1:39" s="34" customFormat="1" ht="18">
      <c r="A28" s="65" t="s">
        <v>96</v>
      </c>
      <c r="B28" s="65"/>
      <c r="C28" s="65"/>
      <c r="D28" s="65"/>
      <c r="E28" s="48"/>
      <c r="F28" s="47"/>
      <c r="G28" s="47">
        <f>'EJEC MES SEPTIEMBRE 2012'!F93</f>
        <v>19392775.289999999</v>
      </c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</row>
    <row r="29" spans="1:39" s="34" customFormat="1" ht="18.75" thickBot="1">
      <c r="A29" s="62" t="s">
        <v>97</v>
      </c>
      <c r="B29" s="62"/>
      <c r="C29" s="62"/>
      <c r="D29" s="62"/>
      <c r="E29" s="47"/>
      <c r="F29" s="52"/>
      <c r="G29" s="53">
        <f>+G25-G28</f>
        <v>63068828.94000002</v>
      </c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</row>
    <row r="30" spans="1:39" s="34" customFormat="1" ht="30" customHeight="1" thickTop="1">
      <c r="A30" s="62"/>
      <c r="B30" s="62"/>
      <c r="C30" s="62"/>
      <c r="D30" s="54"/>
      <c r="E30" s="52"/>
      <c r="F30" s="54"/>
      <c r="G30" s="55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</row>
    <row r="31" spans="1:39" s="34" customFormat="1" ht="15.75">
      <c r="A31" s="33"/>
      <c r="B31" s="33"/>
      <c r="C31" s="33"/>
      <c r="D31" s="33"/>
      <c r="E31" s="54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</row>
  </sheetData>
  <mergeCells count="15">
    <mergeCell ref="A30:C30"/>
    <mergeCell ref="A7:F7"/>
    <mergeCell ref="A6:H6"/>
    <mergeCell ref="A23:D23"/>
    <mergeCell ref="A24:D24"/>
    <mergeCell ref="A25:D25"/>
    <mergeCell ref="A27:B27"/>
    <mergeCell ref="A28:D28"/>
    <mergeCell ref="A29:D29"/>
    <mergeCell ref="A11:G11"/>
    <mergeCell ref="A12:G12"/>
    <mergeCell ref="A13:G13"/>
    <mergeCell ref="A18:G18"/>
    <mergeCell ref="A19:G19"/>
    <mergeCell ref="A22:D22"/>
  </mergeCells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EJEC MES SEPTIEMBRE 2012</vt:lpstr>
      <vt:lpstr>RESUMEN</vt:lpstr>
      <vt:lpstr>RESUMEN!Print_Titles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evelyn.garcia</cp:lastModifiedBy>
  <cp:lastPrinted>2013-07-23T12:35:30Z</cp:lastPrinted>
  <dcterms:created xsi:type="dcterms:W3CDTF">2013-07-02T13:54:54Z</dcterms:created>
  <dcterms:modified xsi:type="dcterms:W3CDTF">2013-08-14T20:21:44Z</dcterms:modified>
</cp:coreProperties>
</file>