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0" yWindow="1350" windowWidth="13995" windowHeight="6150"/>
  </bookViews>
  <sheets>
    <sheet name="EJEC MES DE JUNIO 2013" sheetId="1" r:id="rId1"/>
    <sheet name="RESUMEN" sheetId="2" r:id="rId2"/>
  </sheets>
  <externalReferences>
    <externalReference r:id="rId3"/>
  </externalReferences>
  <definedNames>
    <definedName name="_xlnm._FilterDatabase" localSheetId="1" hidden="1">RESUMEN!#REF!</definedName>
    <definedName name="MyExchangeRate">#REF!</definedName>
    <definedName name="_xlnm.Print_Titles" localSheetId="1">RESUMEN!$1:$13</definedName>
  </definedNames>
  <calcPr calcId="125725"/>
</workbook>
</file>

<file path=xl/calcChain.xml><?xml version="1.0" encoding="utf-8"?>
<calcChain xmlns="http://schemas.openxmlformats.org/spreadsheetml/2006/main">
  <c r="G24" i="2"/>
  <c r="G23"/>
  <c r="G25" l="1"/>
  <c r="E97" i="1" l="1"/>
  <c r="E94"/>
  <c r="E93"/>
  <c r="F99" s="1"/>
  <c r="E90"/>
  <c r="E89" s="1"/>
  <c r="F92" s="1"/>
  <c r="E83"/>
  <c r="E80"/>
  <c r="E78"/>
  <c r="E74"/>
  <c r="E71"/>
  <c r="E60"/>
  <c r="E58"/>
  <c r="E51"/>
  <c r="E49"/>
  <c r="E45"/>
  <c r="E43"/>
  <c r="E40"/>
  <c r="E38"/>
  <c r="E35"/>
  <c r="E30"/>
  <c r="E29" s="1"/>
  <c r="E24"/>
  <c r="E22"/>
  <c r="E20"/>
  <c r="E18"/>
  <c r="E16"/>
  <c r="F12"/>
  <c r="E57" l="1"/>
  <c r="F88" s="1"/>
  <c r="F56"/>
  <c r="E15"/>
  <c r="F28" s="1"/>
  <c r="F101" l="1"/>
  <c r="F103" s="1"/>
  <c r="F104" l="1"/>
  <c r="F108" s="1"/>
  <c r="G28" i="2"/>
  <c r="G29" s="1"/>
</calcChain>
</file>

<file path=xl/sharedStrings.xml><?xml version="1.0" encoding="utf-8"?>
<sst xmlns="http://schemas.openxmlformats.org/spreadsheetml/2006/main" count="117" uniqueCount="110">
  <si>
    <t>Oficina Presidencial de Tecnologías de la Información y Comunicación (OPTIC)</t>
  </si>
  <si>
    <t>Ejecución de Presupuestaria</t>
  </si>
  <si>
    <t xml:space="preserve">Valores expresados en RD$ </t>
  </si>
  <si>
    <t>BALANCE DISPONIBLE PARA COMPROMISOS PENDIENTES AL 31/05/2012</t>
  </si>
  <si>
    <t>TOTAL INGRESOS POR PRESUPUESTO MES DE JUNIO</t>
  </si>
  <si>
    <t>DISPONIBLE PARA EL PERIODO</t>
  </si>
  <si>
    <t>DESEMBOLSOS EFECTUADOS</t>
  </si>
  <si>
    <t>Objeto</t>
  </si>
  <si>
    <t>Cuenta</t>
  </si>
  <si>
    <t>Subcuenta</t>
  </si>
  <si>
    <t>DESCRIPCION DE CUENTAS</t>
  </si>
  <si>
    <t>01</t>
  </si>
  <si>
    <t>SERVICIOS PERSONALES</t>
  </si>
  <si>
    <t>Sueldo para cargos fijos</t>
  </si>
  <si>
    <t>Sueldos fijos</t>
  </si>
  <si>
    <t>Sobresueldos</t>
  </si>
  <si>
    <t>Especialismo</t>
  </si>
  <si>
    <t xml:space="preserve">Honorarios </t>
  </si>
  <si>
    <t>Honorarios Profesionales y Técnicos</t>
  </si>
  <si>
    <t>Dietas y gastos de representación</t>
  </si>
  <si>
    <t xml:space="preserve">Gastos de representación </t>
  </si>
  <si>
    <t>Contribuciones a la seguridad social</t>
  </si>
  <si>
    <t>Contribución al seguro familiar de salud y riesgo laboral</t>
  </si>
  <si>
    <t>Contribucion al seguro de pensiones</t>
  </si>
  <si>
    <t>Total Servicios Personales</t>
  </si>
  <si>
    <t>02</t>
  </si>
  <si>
    <t>SERVICIOS NO PERSONALES</t>
  </si>
  <si>
    <t>Servicios de comunicaciones</t>
  </si>
  <si>
    <t>Servicio teléfonos de larga distancia</t>
  </si>
  <si>
    <t>Teléfonos locales</t>
  </si>
  <si>
    <t>Telefax y correo</t>
  </si>
  <si>
    <t>Servicios de Internet y televición por cable</t>
  </si>
  <si>
    <t>Servicios básicos</t>
  </si>
  <si>
    <t>Electricidad</t>
  </si>
  <si>
    <t xml:space="preserve">Agua </t>
  </si>
  <si>
    <t>Publicidad, impresión propaganda</t>
  </si>
  <si>
    <t>Impresión y encuadernación</t>
  </si>
  <si>
    <t>Viáticos</t>
  </si>
  <si>
    <t>Viáticos Dentro del país</t>
  </si>
  <si>
    <t>Viáticos fuera del país</t>
  </si>
  <si>
    <t>Transporte y almacenaje</t>
  </si>
  <si>
    <t>Pasajes</t>
  </si>
  <si>
    <t>Alquileres</t>
  </si>
  <si>
    <t>Edificios y locales</t>
  </si>
  <si>
    <t>Equipos de transporte, tracción y elevación</t>
  </si>
  <si>
    <t xml:space="preserve">Otros alquileres </t>
  </si>
  <si>
    <t>Conservación, rep. menores y construciones temporales</t>
  </si>
  <si>
    <t>Maquinarias y equipos</t>
  </si>
  <si>
    <t>Otros servicios no personales</t>
  </si>
  <si>
    <t>Comisiones y gastos bancarios</t>
  </si>
  <si>
    <t>Sevicios técnicos y profesionales</t>
  </si>
  <si>
    <t>Impuestos , derechos y tasas</t>
  </si>
  <si>
    <t>Total Servicios no personales</t>
  </si>
  <si>
    <t>03</t>
  </si>
  <si>
    <t>MATERIALES Y SUMINISTROS</t>
  </si>
  <si>
    <t>Alimentos y productos agropecuarios</t>
  </si>
  <si>
    <t>Alimentos y bebidas para personas</t>
  </si>
  <si>
    <t>Textiles y cestuarios</t>
  </si>
  <si>
    <t>Acabados textiles</t>
  </si>
  <si>
    <t>Prenda de vestir</t>
  </si>
  <si>
    <t>Productos de papel, y cartón e impresos</t>
  </si>
  <si>
    <t>Papel de escritorio</t>
  </si>
  <si>
    <t>Productos de papel y cartón</t>
  </si>
  <si>
    <t>Combustibles, lubricantes, productos químicos y conexos</t>
  </si>
  <si>
    <t>Combustibles y lubricantes</t>
  </si>
  <si>
    <t>Productos químicos y conexos</t>
  </si>
  <si>
    <t>Productos farmaceuticos y conexos</t>
  </si>
  <si>
    <t>Productos de cuero, caucho y plástico</t>
  </si>
  <si>
    <t>Llantas y neumáticos</t>
  </si>
  <si>
    <t>36</t>
  </si>
  <si>
    <t>Productos minerales metalicos y no metalicos</t>
  </si>
  <si>
    <t>Productos de cemento y asbesto</t>
  </si>
  <si>
    <t>Productos metalicos</t>
  </si>
  <si>
    <t>Productos y útiles varios</t>
  </si>
  <si>
    <t>Material de limpieza</t>
  </si>
  <si>
    <t>Productos eléctricos y afines</t>
  </si>
  <si>
    <t>Materiales y útiles relacionados con informática</t>
  </si>
  <si>
    <t>Útiles diversos</t>
  </si>
  <si>
    <t>Total Materiales y Suministros</t>
  </si>
  <si>
    <t>04</t>
  </si>
  <si>
    <t>TRANSFERENCIAS CORRIENTES</t>
  </si>
  <si>
    <t>Transferencias corrientes al sector privado</t>
  </si>
  <si>
    <t>Ayudas y donaciones a personas</t>
  </si>
  <si>
    <t>Total transferencias corrientes</t>
  </si>
  <si>
    <t>06</t>
  </si>
  <si>
    <t>ACTIVOS NO FIANCIEROS</t>
  </si>
  <si>
    <t>Equipos de computación</t>
  </si>
  <si>
    <t>Muebles y Equipos de Oficina</t>
  </si>
  <si>
    <t>Otros activos</t>
  </si>
  <si>
    <t>Equipo de seguridad</t>
  </si>
  <si>
    <t>Total Activos No Financieros</t>
  </si>
  <si>
    <t>Total de gastos del mes</t>
  </si>
  <si>
    <t>Menos: Retenciones por pagar</t>
  </si>
  <si>
    <t>Total de desembolsos</t>
  </si>
  <si>
    <t>BALANCE DISPONIBLE AL CORTE</t>
  </si>
  <si>
    <t>BCE NETO AL 30/06/2013</t>
  </si>
  <si>
    <t>DEPARTAMENTO ADMINISTRATIVO FINANCIERO</t>
  </si>
  <si>
    <t>Período del 01 al 30 de Junio  2013</t>
  </si>
  <si>
    <t>RESUMEN EJECUCION PRESUPUESTARIA</t>
  </si>
  <si>
    <t>(En RD$)</t>
  </si>
  <si>
    <t xml:space="preserve">RESUMEN GENERAL DE INGRESOS Y GASTOS </t>
  </si>
  <si>
    <t>DETALLE</t>
  </si>
  <si>
    <t>MONTO RD$</t>
  </si>
  <si>
    <t xml:space="preserve"> - Total de ingresos </t>
  </si>
  <si>
    <t>Disponible para el período</t>
  </si>
  <si>
    <t>Menos:</t>
  </si>
  <si>
    <t xml:space="preserve"> - Gastos del período</t>
  </si>
  <si>
    <t>Del 1ro. de Junio  al 30 de  2013</t>
  </si>
  <si>
    <t>BALANCE  DISPONIBLE AL 30/06/2013</t>
  </si>
  <si>
    <t xml:space="preserve"> - Balance disponible al 31/05/2013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</si>
</sst>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mm/dd/yy;@"/>
    <numFmt numFmtId="165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ont="0" applyFill="0" applyBorder="0" applyProtection="0">
      <alignment wrapText="1"/>
    </xf>
    <xf numFmtId="165" fontId="9" fillId="0" borderId="0" applyFont="0" applyFill="0" applyBorder="0" applyAlignment="0" applyProtection="0"/>
    <xf numFmtId="0" fontId="9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43" fontId="1" fillId="0" borderId="0" xfId="1" applyFont="1"/>
    <xf numFmtId="43" fontId="0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43" fontId="4" fillId="0" borderId="0" xfId="1" applyFont="1"/>
    <xf numFmtId="43" fontId="5" fillId="0" borderId="0" xfId="1" applyFont="1"/>
    <xf numFmtId="43" fontId="0" fillId="0" borderId="0" xfId="1" applyFont="1"/>
    <xf numFmtId="43" fontId="0" fillId="0" borderId="0" xfId="0" applyNumberFormat="1"/>
    <xf numFmtId="43" fontId="5" fillId="0" borderId="0" xfId="1" applyFont="1" applyBorder="1"/>
    <xf numFmtId="43" fontId="4" fillId="0" borderId="2" xfId="1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4" fillId="0" borderId="0" xfId="0" applyNumberFormat="1" applyFont="1"/>
    <xf numFmtId="0" fontId="4" fillId="0" borderId="0" xfId="0" applyFont="1" applyAlignment="1">
      <alignment horizontal="left"/>
    </xf>
    <xf numFmtId="49" fontId="5" fillId="0" borderId="0" xfId="0" applyNumberFormat="1" applyFont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Fill="1" applyBorder="1"/>
    <xf numFmtId="0" fontId="2" fillId="0" borderId="0" xfId="0" applyFont="1"/>
    <xf numFmtId="0" fontId="4" fillId="0" borderId="0" xfId="1" applyNumberFormat="1" applyFont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Fill="1" applyBorder="1"/>
    <xf numFmtId="0" fontId="6" fillId="0" borderId="0" xfId="0" applyFont="1"/>
    <xf numFmtId="0" fontId="6" fillId="0" borderId="0" xfId="0" applyFont="1" applyBorder="1"/>
    <xf numFmtId="43" fontId="6" fillId="0" borderId="0" xfId="1" applyFont="1"/>
    <xf numFmtId="0" fontId="7" fillId="0" borderId="0" xfId="0" applyFont="1"/>
    <xf numFmtId="43" fontId="7" fillId="0" borderId="0" xfId="1" applyFont="1"/>
    <xf numFmtId="0" fontId="4" fillId="0" borderId="0" xfId="0" applyFont="1" applyAlignment="1">
      <alignment horizontal="right"/>
    </xf>
    <xf numFmtId="0" fontId="5" fillId="0" borderId="0" xfId="1" applyNumberFormat="1" applyFont="1" applyAlignment="1">
      <alignment horizontal="left"/>
    </xf>
    <xf numFmtId="0" fontId="8" fillId="0" borderId="0" xfId="0" applyFont="1" applyBorder="1"/>
    <xf numFmtId="0" fontId="4" fillId="0" borderId="3" xfId="0" applyFont="1" applyBorder="1"/>
    <xf numFmtId="164" fontId="4" fillId="0" borderId="0" xfId="0" applyNumberFormat="1" applyFont="1" applyAlignment="1">
      <alignment horizontal="left"/>
    </xf>
    <xf numFmtId="0" fontId="9" fillId="0" borderId="0" xfId="2" applyFont="1">
      <alignment wrapText="1"/>
    </xf>
    <xf numFmtId="165" fontId="9" fillId="0" borderId="0" xfId="3" applyFont="1"/>
    <xf numFmtId="0" fontId="10" fillId="0" borderId="0" xfId="2" applyFont="1" applyBorder="1" applyAlignment="1">
      <alignment horizontal="center" wrapText="1"/>
    </xf>
    <xf numFmtId="0" fontId="11" fillId="0" borderId="0" xfId="2" applyFont="1" applyBorder="1" applyAlignment="1">
      <alignment wrapText="1"/>
    </xf>
    <xf numFmtId="0" fontId="9" fillId="0" borderId="0" xfId="4" applyAlignment="1">
      <alignment horizontal="left"/>
    </xf>
    <xf numFmtId="0" fontId="9" fillId="0" borderId="0" xfId="4" applyFont="1"/>
    <xf numFmtId="0" fontId="11" fillId="0" borderId="0" xfId="4" applyFont="1" applyAlignment="1">
      <alignment horizontal="center"/>
    </xf>
    <xf numFmtId="0" fontId="9" fillId="0" borderId="0" xfId="4" applyBorder="1" applyAlignment="1">
      <alignment horizontal="left"/>
    </xf>
    <xf numFmtId="0" fontId="9" fillId="0" borderId="0" xfId="4" applyFont="1" applyBorder="1"/>
    <xf numFmtId="165" fontId="9" fillId="0" borderId="0" xfId="3" applyFont="1" applyBorder="1"/>
    <xf numFmtId="0" fontId="12" fillId="0" borderId="0" xfId="4" applyFont="1" applyAlignment="1">
      <alignment horizontal="center"/>
    </xf>
    <xf numFmtId="0" fontId="9" fillId="0" borderId="0" xfId="4" applyBorder="1"/>
    <xf numFmtId="0" fontId="11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 wrapText="1"/>
    </xf>
    <xf numFmtId="0" fontId="11" fillId="0" borderId="0" xfId="4" applyFont="1" applyBorder="1" applyAlignment="1">
      <alignment horizontal="center"/>
    </xf>
    <xf numFmtId="0" fontId="13" fillId="0" borderId="0" xfId="4" applyFont="1" applyBorder="1" applyAlignment="1">
      <alignment horizontal="left" wrapText="1"/>
    </xf>
    <xf numFmtId="0" fontId="13" fillId="0" borderId="0" xfId="4" applyFont="1" applyBorder="1" applyAlignment="1">
      <alignment wrapText="1"/>
    </xf>
    <xf numFmtId="4" fontId="13" fillId="0" borderId="0" xfId="4" applyNumberFormat="1" applyFont="1" applyBorder="1"/>
    <xf numFmtId="0" fontId="13" fillId="0" borderId="0" xfId="4" applyFont="1" applyBorder="1"/>
    <xf numFmtId="4" fontId="13" fillId="0" borderId="3" xfId="4" applyNumberFormat="1" applyFont="1" applyBorder="1"/>
    <xf numFmtId="0" fontId="10" fillId="0" borderId="0" xfId="2" applyFont="1" applyAlignment="1">
      <alignment horizontal="center" wrapText="1"/>
    </xf>
    <xf numFmtId="4" fontId="10" fillId="0" borderId="0" xfId="4" applyNumberFormat="1" applyFont="1" applyBorder="1"/>
    <xf numFmtId="0" fontId="13" fillId="0" borderId="0" xfId="2" applyFont="1">
      <alignment wrapText="1"/>
    </xf>
    <xf numFmtId="0" fontId="10" fillId="0" borderId="0" xfId="4" applyFont="1" applyBorder="1"/>
    <xf numFmtId="0" fontId="13" fillId="0" borderId="0" xfId="2" applyFont="1" applyAlignment="1">
      <alignment horizontal="left" wrapText="1"/>
    </xf>
    <xf numFmtId="0" fontId="11" fillId="0" borderId="0" xfId="2" applyFont="1" applyAlignment="1">
      <alignment horizontal="center" wrapText="1"/>
    </xf>
    <xf numFmtId="4" fontId="10" fillId="0" borderId="2" xfId="4" applyNumberFormat="1" applyFont="1" applyBorder="1"/>
    <xf numFmtId="0" fontId="11" fillId="0" borderId="0" xfId="4" applyFont="1" applyBorder="1"/>
    <xf numFmtId="4" fontId="11" fillId="0" borderId="0" xfId="4" applyNumberFormat="1" applyFont="1" applyBorder="1"/>
  </cellXfs>
  <cellStyles count="5">
    <cellStyle name="Comma" xfId="1" builtinId="3"/>
    <cellStyle name="Comma_D2006" xfId="3"/>
    <cellStyle name="Normal" xfId="0" builtinId="0"/>
    <cellStyle name="Normal 2" xfId="4"/>
    <cellStyle name="Normal_D2006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22" r="0.75000000000000322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66674</xdr:rowOff>
    </xdr:from>
    <xdr:to>
      <xdr:col>3</xdr:col>
      <xdr:colOff>142875</xdr:colOff>
      <xdr:row>3</xdr:row>
      <xdr:rowOff>190499</xdr:rowOff>
    </xdr:to>
    <xdr:pic>
      <xdr:nvPicPr>
        <xdr:cNvPr id="2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76251" y="66674"/>
          <a:ext cx="1304924" cy="695325"/>
        </a:xfrm>
        <a:prstGeom prst="rect">
          <a:avLst/>
        </a:prstGeom>
      </xdr:spPr>
    </xdr:pic>
    <xdr:clientData/>
  </xdr:twoCellAnchor>
  <xdr:twoCellAnchor editAs="oneCell">
    <xdr:from>
      <xdr:col>5</xdr:col>
      <xdr:colOff>200024</xdr:colOff>
      <xdr:row>0</xdr:row>
      <xdr:rowOff>85726</xdr:rowOff>
    </xdr:from>
    <xdr:to>
      <xdr:col>5</xdr:col>
      <xdr:colOff>1038225</xdr:colOff>
      <xdr:row>3</xdr:row>
      <xdr:rowOff>133350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772274" y="85726"/>
          <a:ext cx="838201" cy="6191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19051</xdr:colOff>
      <xdr:row>61</xdr:row>
      <xdr:rowOff>66674</xdr:rowOff>
    </xdr:from>
    <xdr:to>
      <xdr:col>3</xdr:col>
      <xdr:colOff>142875</xdr:colOff>
      <xdr:row>65</xdr:row>
      <xdr:rowOff>28574</xdr:rowOff>
    </xdr:to>
    <xdr:pic>
      <xdr:nvPicPr>
        <xdr:cNvPr id="4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76251" y="66674"/>
          <a:ext cx="1304924" cy="695325"/>
        </a:xfrm>
        <a:prstGeom prst="rect">
          <a:avLst/>
        </a:prstGeom>
      </xdr:spPr>
    </xdr:pic>
    <xdr:clientData/>
  </xdr:twoCellAnchor>
  <xdr:twoCellAnchor editAs="oneCell">
    <xdr:from>
      <xdr:col>5</xdr:col>
      <xdr:colOff>200024</xdr:colOff>
      <xdr:row>61</xdr:row>
      <xdr:rowOff>85726</xdr:rowOff>
    </xdr:from>
    <xdr:to>
      <xdr:col>5</xdr:col>
      <xdr:colOff>1038225</xdr:colOff>
      <xdr:row>64</xdr:row>
      <xdr:rowOff>161925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772274" y="85726"/>
          <a:ext cx="838201" cy="61912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14</xdr:row>
      <xdr:rowOff>0</xdr:rowOff>
    </xdr:from>
    <xdr:to>
      <xdr:col>7</xdr:col>
      <xdr:colOff>0</xdr:colOff>
      <xdr:row>14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342899</xdr:colOff>
      <xdr:row>0</xdr:row>
      <xdr:rowOff>66674</xdr:rowOff>
    </xdr:from>
    <xdr:to>
      <xdr:col>2</xdr:col>
      <xdr:colOff>314323</xdr:colOff>
      <xdr:row>5</xdr:row>
      <xdr:rowOff>9524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342899" y="66674"/>
          <a:ext cx="1066799" cy="695325"/>
        </a:xfrm>
        <a:prstGeom prst="rect">
          <a:avLst/>
        </a:prstGeom>
      </xdr:spPr>
    </xdr:pic>
    <xdr:clientData/>
  </xdr:twoCellAnchor>
  <xdr:twoCellAnchor editAs="oneCell">
    <xdr:from>
      <xdr:col>6</xdr:col>
      <xdr:colOff>1304924</xdr:colOff>
      <xdr:row>0</xdr:row>
      <xdr:rowOff>16056</xdr:rowOff>
    </xdr:from>
    <xdr:to>
      <xdr:col>8</xdr:col>
      <xdr:colOff>0</xdr:colOff>
      <xdr:row>4</xdr:row>
      <xdr:rowOff>113594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6000749" y="16056"/>
          <a:ext cx="933451" cy="68808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PRESUPUESTARIA%20MES%20DE%20ENERO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JEC MES DE ENERO 2013"/>
      <sheetName val="RESUME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H115"/>
  <sheetViews>
    <sheetView tabSelected="1" topLeftCell="A100" workbookViewId="0">
      <selection activeCell="F110" sqref="F110"/>
    </sheetView>
  </sheetViews>
  <sheetFormatPr defaultRowHeight="15"/>
  <cols>
    <col min="1" max="1" width="6.85546875" customWidth="1"/>
    <col min="2" max="2" width="7.5703125" customWidth="1"/>
    <col min="3" max="3" width="10.140625" customWidth="1"/>
    <col min="4" max="4" width="57.28515625" style="2" customWidth="1"/>
    <col min="5" max="5" width="16.7109375" style="3" customWidth="1"/>
    <col min="6" max="6" width="20.42578125" style="13" customWidth="1"/>
    <col min="7" max="7" width="14.28515625" bestFit="1" customWidth="1"/>
    <col min="8" max="8" width="12.28515625" bestFit="1" customWidth="1"/>
  </cols>
  <sheetData>
    <row r="1" spans="1:8">
      <c r="B1" s="1"/>
      <c r="C1" s="1"/>
      <c r="F1" s="4"/>
    </row>
    <row r="2" spans="1:8">
      <c r="B2" s="1"/>
      <c r="C2" s="1"/>
      <c r="F2" s="4"/>
    </row>
    <row r="3" spans="1:8">
      <c r="B3" s="1"/>
      <c r="C3" s="1"/>
      <c r="F3" s="4"/>
    </row>
    <row r="4" spans="1:8">
      <c r="B4" s="1"/>
      <c r="C4" s="1"/>
      <c r="F4" s="4"/>
    </row>
    <row r="5" spans="1:8" ht="18.75">
      <c r="A5" s="5" t="s">
        <v>0</v>
      </c>
      <c r="B5" s="5"/>
      <c r="C5" s="5"/>
      <c r="D5" s="5"/>
      <c r="E5" s="5"/>
      <c r="F5" s="5"/>
    </row>
    <row r="6" spans="1:8" ht="15.75">
      <c r="A6" s="6" t="s">
        <v>1</v>
      </c>
      <c r="B6" s="6"/>
      <c r="C6" s="6"/>
      <c r="D6" s="6"/>
      <c r="E6" s="6"/>
      <c r="F6" s="6"/>
    </row>
    <row r="7" spans="1:8">
      <c r="A7" s="7" t="s">
        <v>97</v>
      </c>
      <c r="B7" s="7"/>
      <c r="C7" s="7"/>
      <c r="D7" s="7"/>
      <c r="E7" s="7"/>
      <c r="F7" s="7"/>
    </row>
    <row r="8" spans="1:8" ht="15.75" thickBot="1">
      <c r="A8" s="8" t="s">
        <v>2</v>
      </c>
      <c r="B8" s="8"/>
      <c r="C8" s="8"/>
      <c r="D8" s="8"/>
      <c r="E8" s="8"/>
      <c r="F8" s="8"/>
    </row>
    <row r="9" spans="1:8" ht="16.5" thickTop="1">
      <c r="A9" s="9"/>
      <c r="B9" s="9"/>
      <c r="C9" s="9"/>
      <c r="D9" s="10"/>
      <c r="E9" s="11"/>
      <c r="F9" s="12"/>
    </row>
    <row r="10" spans="1:8" ht="15.75">
      <c r="A10" s="9" t="s">
        <v>3</v>
      </c>
      <c r="B10" s="9"/>
      <c r="C10" s="9"/>
      <c r="D10" s="9"/>
      <c r="E10" s="12"/>
      <c r="F10" s="12">
        <v>50772104.659999996</v>
      </c>
      <c r="G10" s="13"/>
      <c r="H10" s="14"/>
    </row>
    <row r="11" spans="1:8" ht="15.75">
      <c r="A11" s="9" t="s">
        <v>4</v>
      </c>
      <c r="B11" s="9"/>
      <c r="C11" s="9"/>
      <c r="D11" s="9"/>
      <c r="E11" s="12"/>
      <c r="F11" s="12">
        <v>16425836</v>
      </c>
      <c r="G11" s="13"/>
      <c r="H11" s="14"/>
    </row>
    <row r="12" spans="1:8" ht="16.5" thickBot="1">
      <c r="A12" s="10" t="s">
        <v>5</v>
      </c>
      <c r="B12" s="9"/>
      <c r="C12" s="9"/>
      <c r="D12" s="10"/>
      <c r="E12" s="15"/>
      <c r="F12" s="16">
        <f>SUM(F10:F11)</f>
        <v>67197940.659999996</v>
      </c>
    </row>
    <row r="13" spans="1:8" ht="16.5" thickTop="1">
      <c r="A13" s="9"/>
      <c r="B13" s="9"/>
      <c r="C13" s="9"/>
      <c r="D13" s="17" t="s">
        <v>6</v>
      </c>
      <c r="E13" s="12"/>
      <c r="F13" s="12"/>
    </row>
    <row r="14" spans="1:8" ht="15.75">
      <c r="A14" s="18" t="s">
        <v>7</v>
      </c>
      <c r="B14" s="18" t="s">
        <v>8</v>
      </c>
      <c r="C14" s="18" t="s">
        <v>9</v>
      </c>
      <c r="D14" s="17" t="s">
        <v>10</v>
      </c>
      <c r="E14" s="12"/>
      <c r="F14" s="12"/>
    </row>
    <row r="15" spans="1:8" ht="15.75">
      <c r="A15" s="19" t="s">
        <v>11</v>
      </c>
      <c r="B15" s="9"/>
      <c r="C15" s="9"/>
      <c r="D15" s="20" t="s">
        <v>12</v>
      </c>
      <c r="E15" s="11">
        <f>+E16+E18+E20+E22+E24</f>
        <v>6909648.0199999996</v>
      </c>
      <c r="F15" s="12"/>
    </row>
    <row r="16" spans="1:8" ht="15.75">
      <c r="A16" s="21"/>
      <c r="B16" s="10">
        <v>11</v>
      </c>
      <c r="C16" s="9"/>
      <c r="D16" s="22" t="s">
        <v>13</v>
      </c>
      <c r="E16" s="11">
        <f>+E17</f>
        <v>5547739.4199999999</v>
      </c>
      <c r="F16" s="12"/>
    </row>
    <row r="17" spans="1:6" ht="15.75">
      <c r="A17" s="21"/>
      <c r="B17" s="9"/>
      <c r="C17" s="9">
        <v>111</v>
      </c>
      <c r="D17" s="23" t="s">
        <v>14</v>
      </c>
      <c r="E17" s="12">
        <v>5547739.4199999999</v>
      </c>
      <c r="F17" s="12"/>
    </row>
    <row r="18" spans="1:6" ht="15.75">
      <c r="A18" s="21"/>
      <c r="B18" s="10">
        <v>13</v>
      </c>
      <c r="C18" s="9"/>
      <c r="D18" s="24" t="s">
        <v>15</v>
      </c>
      <c r="E18" s="11">
        <f>SUM(E19:E19)</f>
        <v>15400</v>
      </c>
      <c r="F18" s="12"/>
    </row>
    <row r="19" spans="1:6" ht="15.75">
      <c r="A19" s="21"/>
      <c r="B19" s="9"/>
      <c r="C19" s="9">
        <v>135</v>
      </c>
      <c r="D19" s="23" t="s">
        <v>16</v>
      </c>
      <c r="E19" s="3">
        <v>15400</v>
      </c>
      <c r="F19" s="12"/>
    </row>
    <row r="20" spans="1:6" ht="15.75">
      <c r="A20" s="21"/>
      <c r="B20" s="10">
        <v>15</v>
      </c>
      <c r="C20" s="9"/>
      <c r="D20" s="24" t="s">
        <v>17</v>
      </c>
      <c r="E20" s="11">
        <f>+E21</f>
        <v>542300</v>
      </c>
      <c r="F20" s="12"/>
    </row>
    <row r="21" spans="1:6" ht="15.75">
      <c r="A21" s="21"/>
      <c r="B21" s="9"/>
      <c r="C21" s="9">
        <v>151</v>
      </c>
      <c r="D21" s="23" t="s">
        <v>18</v>
      </c>
      <c r="E21" s="13">
        <v>542300</v>
      </c>
      <c r="F21" s="12"/>
    </row>
    <row r="22" spans="1:6" ht="15.75">
      <c r="A22" s="21"/>
      <c r="B22" s="10">
        <v>16</v>
      </c>
      <c r="C22" s="9"/>
      <c r="D22" s="24" t="s">
        <v>19</v>
      </c>
      <c r="E22" s="11">
        <f>SUM(E23:E23)</f>
        <v>88500</v>
      </c>
      <c r="F22" s="12"/>
    </row>
    <row r="23" spans="1:6" ht="15.75">
      <c r="A23" s="21"/>
      <c r="B23" s="9"/>
      <c r="C23" s="9">
        <v>162</v>
      </c>
      <c r="D23" s="23" t="s">
        <v>20</v>
      </c>
      <c r="E23" s="13">
        <v>88500</v>
      </c>
      <c r="F23" s="12"/>
    </row>
    <row r="24" spans="1:6" ht="15.75">
      <c r="A24" s="9"/>
      <c r="B24" s="10">
        <v>19</v>
      </c>
      <c r="C24" s="10"/>
      <c r="D24" s="24" t="s">
        <v>21</v>
      </c>
      <c r="E24" s="11">
        <f>SUM(E25:E26)</f>
        <v>715708.6</v>
      </c>
      <c r="F24" s="12"/>
    </row>
    <row r="25" spans="1:6" ht="15.75">
      <c r="A25" s="9"/>
      <c r="B25" s="9"/>
      <c r="C25" s="9">
        <v>191</v>
      </c>
      <c r="D25" s="23" t="s">
        <v>22</v>
      </c>
      <c r="E25" s="13">
        <v>357033.3</v>
      </c>
      <c r="F25" s="12"/>
    </row>
    <row r="26" spans="1:6" ht="15.75">
      <c r="A26" s="9"/>
      <c r="B26" s="9"/>
      <c r="C26" s="9">
        <v>192</v>
      </c>
      <c r="D26" s="23" t="s">
        <v>23</v>
      </c>
      <c r="E26" s="13">
        <v>358675.3</v>
      </c>
      <c r="F26" s="12"/>
    </row>
    <row r="27" spans="1:6" ht="15.75">
      <c r="A27" s="9"/>
      <c r="B27" s="9"/>
      <c r="C27" s="9"/>
      <c r="D27" s="23"/>
      <c r="E27" s="13"/>
      <c r="F27" s="12"/>
    </row>
    <row r="28" spans="1:6" s="25" customFormat="1" ht="15.75">
      <c r="A28" s="10"/>
      <c r="B28" s="10"/>
      <c r="C28" s="10"/>
      <c r="D28" s="11" t="s">
        <v>24</v>
      </c>
      <c r="E28" s="11"/>
      <c r="F28" s="11">
        <f>+E15</f>
        <v>6909648.0199999996</v>
      </c>
    </row>
    <row r="29" spans="1:6" s="25" customFormat="1" ht="15.75">
      <c r="A29" s="19" t="s">
        <v>25</v>
      </c>
      <c r="B29" s="10"/>
      <c r="C29" s="10"/>
      <c r="D29" s="26" t="s">
        <v>26</v>
      </c>
      <c r="E29" s="11">
        <f>+E30+E35+E38+E40+E43+E45+E49+E51</f>
        <v>9086867.4399999995</v>
      </c>
      <c r="F29" s="11"/>
    </row>
    <row r="30" spans="1:6" s="25" customFormat="1" ht="15.75">
      <c r="A30" s="19"/>
      <c r="B30" s="10">
        <v>21</v>
      </c>
      <c r="C30" s="10"/>
      <c r="D30" s="26" t="s">
        <v>27</v>
      </c>
      <c r="E30" s="11">
        <f>SUM(E31:E34)</f>
        <v>4781186.4399999995</v>
      </c>
      <c r="F30" s="11"/>
    </row>
    <row r="31" spans="1:6" s="25" customFormat="1" ht="15.75">
      <c r="A31" s="19"/>
      <c r="B31" s="10"/>
      <c r="C31" s="9">
        <v>212</v>
      </c>
      <c r="D31" s="23" t="s">
        <v>28</v>
      </c>
      <c r="E31" s="13">
        <v>147872.06</v>
      </c>
      <c r="F31" s="11"/>
    </row>
    <row r="32" spans="1:6" ht="15.75">
      <c r="A32" s="9"/>
      <c r="B32" s="9"/>
      <c r="C32" s="9">
        <v>213</v>
      </c>
      <c r="D32" s="23" t="s">
        <v>29</v>
      </c>
      <c r="E32" s="13">
        <v>3914591.3699999996</v>
      </c>
      <c r="F32" s="12"/>
    </row>
    <row r="33" spans="1:6" ht="15.75">
      <c r="A33" s="9"/>
      <c r="B33" s="9"/>
      <c r="C33" s="9">
        <v>214</v>
      </c>
      <c r="D33" s="23" t="s">
        <v>30</v>
      </c>
      <c r="E33" s="13">
        <v>643.5</v>
      </c>
      <c r="F33" s="12"/>
    </row>
    <row r="34" spans="1:6" ht="15.75">
      <c r="A34" s="9"/>
      <c r="B34" s="9"/>
      <c r="C34" s="9">
        <v>215</v>
      </c>
      <c r="D34" s="23" t="s">
        <v>31</v>
      </c>
      <c r="E34" s="3">
        <v>718079.51</v>
      </c>
      <c r="F34" s="12"/>
    </row>
    <row r="35" spans="1:6" ht="15.75">
      <c r="A35" s="9"/>
      <c r="B35" s="10">
        <v>22</v>
      </c>
      <c r="C35" s="9"/>
      <c r="D35" s="24" t="s">
        <v>32</v>
      </c>
      <c r="E35" s="11">
        <f>SUM(E36:E37)</f>
        <v>497837.36</v>
      </c>
      <c r="F35" s="12"/>
    </row>
    <row r="36" spans="1:6" ht="15.75">
      <c r="A36" s="9"/>
      <c r="B36" s="9"/>
      <c r="C36" s="9">
        <v>221</v>
      </c>
      <c r="D36" s="23" t="s">
        <v>33</v>
      </c>
      <c r="E36" s="3">
        <v>491250.61</v>
      </c>
      <c r="F36" s="12"/>
    </row>
    <row r="37" spans="1:6" ht="15.75">
      <c r="A37" s="9"/>
      <c r="B37" s="9"/>
      <c r="C37" s="9">
        <v>222</v>
      </c>
      <c r="D37" s="23" t="s">
        <v>34</v>
      </c>
      <c r="E37" s="13">
        <v>6586.75</v>
      </c>
      <c r="F37" s="12"/>
    </row>
    <row r="38" spans="1:6" ht="15.75">
      <c r="A38" s="9"/>
      <c r="B38" s="10">
        <v>23</v>
      </c>
      <c r="C38" s="9"/>
      <c r="D38" s="27" t="s">
        <v>35</v>
      </c>
      <c r="E38" s="11">
        <f>SUM(E39:E39)</f>
        <v>27708.400000000001</v>
      </c>
      <c r="F38" s="12"/>
    </row>
    <row r="39" spans="1:6" ht="15.75">
      <c r="A39" s="9"/>
      <c r="B39" s="9"/>
      <c r="C39" s="9">
        <v>232</v>
      </c>
      <c r="D39" s="28" t="s">
        <v>36</v>
      </c>
      <c r="E39" s="3">
        <v>27708.400000000001</v>
      </c>
      <c r="F39" s="12"/>
    </row>
    <row r="40" spans="1:6" ht="15.75">
      <c r="A40" s="9"/>
      <c r="B40" s="10">
        <v>24</v>
      </c>
      <c r="C40" s="10"/>
      <c r="D40" s="27" t="s">
        <v>37</v>
      </c>
      <c r="E40" s="11">
        <f>SUM(E41:E42)</f>
        <v>272991.08</v>
      </c>
      <c r="F40" s="12"/>
    </row>
    <row r="41" spans="1:6" ht="15.75">
      <c r="A41" s="9"/>
      <c r="B41" s="9"/>
      <c r="C41" s="9">
        <v>241</v>
      </c>
      <c r="D41" s="28" t="s">
        <v>38</v>
      </c>
      <c r="E41" s="3">
        <v>204101.48</v>
      </c>
      <c r="F41" s="12"/>
    </row>
    <row r="42" spans="1:6" ht="15.75">
      <c r="A42" s="9"/>
      <c r="B42" s="9"/>
      <c r="C42" s="9">
        <v>242</v>
      </c>
      <c r="D42" s="28" t="s">
        <v>39</v>
      </c>
      <c r="E42" s="13">
        <v>68889.600000000006</v>
      </c>
      <c r="F42" s="12"/>
    </row>
    <row r="43" spans="1:6" ht="15.75">
      <c r="A43" s="9"/>
      <c r="B43" s="10">
        <v>25</v>
      </c>
      <c r="C43" s="9"/>
      <c r="D43" s="27" t="s">
        <v>40</v>
      </c>
      <c r="E43" s="11">
        <f>SUM(E44:E44)</f>
        <v>17027</v>
      </c>
      <c r="F43" s="12"/>
    </row>
    <row r="44" spans="1:6" ht="15.75">
      <c r="A44" s="9"/>
      <c r="B44" s="9"/>
      <c r="C44" s="9">
        <v>251</v>
      </c>
      <c r="D44" s="28" t="s">
        <v>41</v>
      </c>
      <c r="E44" s="13">
        <v>17027</v>
      </c>
      <c r="F44" s="12"/>
    </row>
    <row r="45" spans="1:6" ht="15.75">
      <c r="A45" s="9"/>
      <c r="B45" s="10">
        <v>26</v>
      </c>
      <c r="C45" s="9"/>
      <c r="D45" s="27" t="s">
        <v>42</v>
      </c>
      <c r="E45" s="11">
        <f>SUM(E46:E48)</f>
        <v>1363585.6400000001</v>
      </c>
      <c r="F45" s="12"/>
    </row>
    <row r="46" spans="1:6" ht="15.75">
      <c r="A46" s="9"/>
      <c r="B46" s="9"/>
      <c r="C46" s="9">
        <v>261</v>
      </c>
      <c r="D46" s="28" t="s">
        <v>43</v>
      </c>
      <c r="E46" s="13">
        <v>409918.75</v>
      </c>
      <c r="F46" s="12"/>
    </row>
    <row r="47" spans="1:6" ht="15.75">
      <c r="A47" s="9"/>
      <c r="B47" s="9"/>
      <c r="C47" s="9">
        <v>264</v>
      </c>
      <c r="D47" s="28" t="s">
        <v>44</v>
      </c>
      <c r="E47" s="13">
        <v>242826.89</v>
      </c>
      <c r="F47" s="12"/>
    </row>
    <row r="48" spans="1:6" ht="15.75">
      <c r="A48" s="9"/>
      <c r="B48" s="9"/>
      <c r="C48" s="9">
        <v>269</v>
      </c>
      <c r="D48" s="23" t="s">
        <v>45</v>
      </c>
      <c r="E48" s="13">
        <v>710840</v>
      </c>
      <c r="F48" s="12"/>
    </row>
    <row r="49" spans="1:8" ht="15.75">
      <c r="A49" s="9"/>
      <c r="B49" s="10">
        <v>28</v>
      </c>
      <c r="C49" s="9"/>
      <c r="D49" s="24" t="s">
        <v>46</v>
      </c>
      <c r="E49" s="11">
        <f>SUM(E50:E50)</f>
        <v>45370.47</v>
      </c>
      <c r="F49" s="12"/>
    </row>
    <row r="50" spans="1:8" ht="15.75">
      <c r="A50" s="9"/>
      <c r="B50" s="9"/>
      <c r="C50" s="9">
        <v>282</v>
      </c>
      <c r="D50" s="23" t="s">
        <v>47</v>
      </c>
      <c r="E50" s="13">
        <v>45370.47</v>
      </c>
      <c r="F50" s="12"/>
    </row>
    <row r="51" spans="1:8" ht="15.75">
      <c r="A51" s="9"/>
      <c r="B51" s="10">
        <v>29</v>
      </c>
      <c r="C51" s="10"/>
      <c r="D51" s="24" t="s">
        <v>48</v>
      </c>
      <c r="E51" s="11">
        <f>SUM(E52:E55)</f>
        <v>2081161.0500000003</v>
      </c>
      <c r="F51" s="12"/>
    </row>
    <row r="52" spans="1:8" ht="15.75">
      <c r="A52" s="9"/>
      <c r="B52" s="9"/>
      <c r="C52" s="9">
        <v>292</v>
      </c>
      <c r="D52" s="23" t="s">
        <v>49</v>
      </c>
      <c r="E52" s="13">
        <v>25448.57</v>
      </c>
      <c r="F52" s="12"/>
      <c r="G52" s="29"/>
      <c r="H52" s="14"/>
    </row>
    <row r="53" spans="1:8" s="33" customFormat="1" ht="15.75">
      <c r="A53" s="30"/>
      <c r="B53" s="30"/>
      <c r="C53" s="30">
        <v>296</v>
      </c>
      <c r="D53" s="31" t="s">
        <v>50</v>
      </c>
      <c r="E53" s="13">
        <v>1646923.5500000003</v>
      </c>
      <c r="F53" s="32"/>
    </row>
    <row r="54" spans="1:8" s="33" customFormat="1" ht="15.75">
      <c r="A54" s="30"/>
      <c r="B54" s="30"/>
      <c r="C54" s="30">
        <v>297</v>
      </c>
      <c r="D54" s="31" t="s">
        <v>51</v>
      </c>
      <c r="E54" s="34">
        <v>364741.2</v>
      </c>
      <c r="F54" s="32"/>
    </row>
    <row r="55" spans="1:8" s="33" customFormat="1" ht="15.75">
      <c r="A55" s="30"/>
      <c r="B55" s="30"/>
      <c r="C55" s="30">
        <v>299</v>
      </c>
      <c r="D55" s="31" t="s">
        <v>48</v>
      </c>
      <c r="E55" s="34">
        <v>44047.73</v>
      </c>
      <c r="F55" s="32"/>
    </row>
    <row r="56" spans="1:8" ht="15.75">
      <c r="A56" s="9"/>
      <c r="B56" s="9"/>
      <c r="C56" s="9"/>
      <c r="D56" s="10" t="s">
        <v>52</v>
      </c>
      <c r="E56" s="11"/>
      <c r="F56" s="11">
        <f>+E29</f>
        <v>9086867.4399999995</v>
      </c>
    </row>
    <row r="57" spans="1:8" ht="15.75">
      <c r="A57" s="19" t="s">
        <v>53</v>
      </c>
      <c r="B57" s="9"/>
      <c r="C57" s="9"/>
      <c r="D57" s="26" t="s">
        <v>54</v>
      </c>
      <c r="E57" s="11">
        <f>+E58+E60+E71+E74+E80+E83+E78</f>
        <v>1969393.4300000002</v>
      </c>
      <c r="F57" s="12"/>
    </row>
    <row r="58" spans="1:8" s="25" customFormat="1" ht="15.75">
      <c r="A58" s="10"/>
      <c r="B58" s="10">
        <v>31</v>
      </c>
      <c r="C58" s="10"/>
      <c r="D58" s="26" t="s">
        <v>55</v>
      </c>
      <c r="E58" s="11">
        <f>SUM(E59:E59)</f>
        <v>352062.11000000004</v>
      </c>
      <c r="F58" s="11"/>
    </row>
    <row r="59" spans="1:8" ht="15.75">
      <c r="A59" s="9"/>
      <c r="B59" s="9"/>
      <c r="C59" s="9">
        <v>311</v>
      </c>
      <c r="D59" s="23" t="s">
        <v>56</v>
      </c>
      <c r="E59" s="34">
        <v>352062.11000000004</v>
      </c>
      <c r="F59" s="12"/>
    </row>
    <row r="60" spans="1:8" ht="15.75">
      <c r="A60" s="9"/>
      <c r="B60" s="10">
        <v>32</v>
      </c>
      <c r="C60" s="10"/>
      <c r="D60" s="22" t="s">
        <v>57</v>
      </c>
      <c r="E60" s="11">
        <f>SUM(E61:E70)</f>
        <v>252088.53</v>
      </c>
      <c r="F60" s="12"/>
    </row>
    <row r="61" spans="1:8" ht="15.75">
      <c r="A61" s="9"/>
      <c r="B61" s="10"/>
      <c r="C61" s="9">
        <v>322</v>
      </c>
      <c r="D61" s="23" t="s">
        <v>58</v>
      </c>
      <c r="E61" s="3">
        <v>150835.75</v>
      </c>
      <c r="F61" s="12"/>
    </row>
    <row r="62" spans="1:8">
      <c r="B62" s="1"/>
      <c r="C62" s="1"/>
      <c r="F62" s="4"/>
    </row>
    <row r="63" spans="1:8">
      <c r="B63" s="1"/>
      <c r="C63" s="1"/>
      <c r="F63" s="4"/>
    </row>
    <row r="64" spans="1:8">
      <c r="B64" s="1"/>
      <c r="C64" s="1"/>
      <c r="F64" s="4"/>
    </row>
    <row r="65" spans="1:6">
      <c r="B65" s="1"/>
      <c r="C65" s="1"/>
      <c r="F65" s="4"/>
    </row>
    <row r="66" spans="1:6" ht="18.75">
      <c r="A66" s="5" t="s">
        <v>0</v>
      </c>
      <c r="B66" s="5"/>
      <c r="C66" s="5"/>
      <c r="D66" s="5"/>
      <c r="E66" s="5"/>
      <c r="F66" s="5"/>
    </row>
    <row r="67" spans="1:6" ht="15.75">
      <c r="A67" s="6" t="s">
        <v>1</v>
      </c>
      <c r="B67" s="6"/>
      <c r="C67" s="6"/>
      <c r="D67" s="6"/>
      <c r="E67" s="6"/>
      <c r="F67" s="6"/>
    </row>
    <row r="68" spans="1:6">
      <c r="A68" s="7" t="s">
        <v>97</v>
      </c>
      <c r="B68" s="7"/>
      <c r="C68" s="7"/>
      <c r="D68" s="7"/>
      <c r="E68" s="7"/>
      <c r="F68" s="7"/>
    </row>
    <row r="69" spans="1:6" ht="15.75" thickBot="1">
      <c r="A69" s="8" t="s">
        <v>2</v>
      </c>
      <c r="B69" s="8"/>
      <c r="C69" s="8"/>
      <c r="D69" s="8"/>
      <c r="E69" s="8"/>
      <c r="F69" s="8"/>
    </row>
    <row r="70" spans="1:6" s="13" customFormat="1" ht="16.5" thickTop="1">
      <c r="A70" s="9"/>
      <c r="B70" s="9"/>
      <c r="C70" s="9">
        <v>323</v>
      </c>
      <c r="D70" s="23" t="s">
        <v>59</v>
      </c>
      <c r="E70" s="3">
        <v>101252.78</v>
      </c>
      <c r="F70" s="12"/>
    </row>
    <row r="71" spans="1:6" s="13" customFormat="1" ht="15.75">
      <c r="A71" s="9"/>
      <c r="B71" s="10">
        <v>33</v>
      </c>
      <c r="C71" s="9"/>
      <c r="D71" s="24" t="s">
        <v>60</v>
      </c>
      <c r="E71" s="11">
        <f>SUM(E72:E73)</f>
        <v>899</v>
      </c>
      <c r="F71" s="12"/>
    </row>
    <row r="72" spans="1:6" s="13" customFormat="1" ht="15.75">
      <c r="A72" s="9"/>
      <c r="B72" s="9"/>
      <c r="C72" s="9">
        <v>331</v>
      </c>
      <c r="D72" s="23" t="s">
        <v>61</v>
      </c>
      <c r="E72" s="3">
        <v>559.49</v>
      </c>
      <c r="F72" s="12"/>
    </row>
    <row r="73" spans="1:6" s="13" customFormat="1" ht="15.75">
      <c r="A73" s="9"/>
      <c r="B73" s="9"/>
      <c r="C73" s="9">
        <v>332</v>
      </c>
      <c r="D73" s="23" t="s">
        <v>62</v>
      </c>
      <c r="E73" s="3">
        <v>339.51</v>
      </c>
      <c r="F73" s="12"/>
    </row>
    <row r="74" spans="1:6" s="13" customFormat="1" ht="15.75">
      <c r="A74" s="9"/>
      <c r="B74" s="10">
        <v>34</v>
      </c>
      <c r="C74" s="10"/>
      <c r="D74" s="24" t="s">
        <v>63</v>
      </c>
      <c r="E74" s="11">
        <f>SUM(E75:E77)</f>
        <v>531713.95000000007</v>
      </c>
      <c r="F74" s="12"/>
    </row>
    <row r="75" spans="1:6" s="13" customFormat="1" ht="15.75">
      <c r="A75" s="9"/>
      <c r="B75" s="9"/>
      <c r="C75" s="9">
        <v>341</v>
      </c>
      <c r="D75" s="23" t="s">
        <v>64</v>
      </c>
      <c r="E75" s="34">
        <v>513980.96</v>
      </c>
      <c r="F75" s="12"/>
    </row>
    <row r="76" spans="1:6" s="13" customFormat="1" ht="15.75">
      <c r="A76" s="9"/>
      <c r="B76" s="9"/>
      <c r="C76" s="9">
        <v>342</v>
      </c>
      <c r="D76" s="23" t="s">
        <v>65</v>
      </c>
      <c r="E76" s="34">
        <v>10198</v>
      </c>
      <c r="F76" s="12"/>
    </row>
    <row r="77" spans="1:6" s="13" customFormat="1" ht="15.75">
      <c r="A77" s="9"/>
      <c r="B77" s="9"/>
      <c r="C77" s="9">
        <v>343</v>
      </c>
      <c r="D77" s="23" t="s">
        <v>66</v>
      </c>
      <c r="E77" s="3">
        <v>7534.99</v>
      </c>
      <c r="F77" s="12"/>
    </row>
    <row r="78" spans="1:6" s="13" customFormat="1" ht="15.75">
      <c r="A78" s="9"/>
      <c r="B78" s="10">
        <v>35</v>
      </c>
      <c r="C78" s="9"/>
      <c r="D78" s="22" t="s">
        <v>67</v>
      </c>
      <c r="E78" s="11">
        <f>SUM(E79)</f>
        <v>16184.55</v>
      </c>
      <c r="F78" s="12"/>
    </row>
    <row r="79" spans="1:6" s="13" customFormat="1" ht="15.75">
      <c r="A79" s="9"/>
      <c r="B79" s="9"/>
      <c r="C79" s="9">
        <v>353</v>
      </c>
      <c r="D79" s="23" t="s">
        <v>68</v>
      </c>
      <c r="E79" s="3">
        <v>16184.55</v>
      </c>
      <c r="F79" s="12"/>
    </row>
    <row r="80" spans="1:6" s="13" customFormat="1" ht="15.75">
      <c r="A80" s="9"/>
      <c r="B80" s="35" t="s">
        <v>69</v>
      </c>
      <c r="C80" s="9"/>
      <c r="D80" s="22" t="s">
        <v>70</v>
      </c>
      <c r="E80" s="11">
        <f>SUM(E81:E82)</f>
        <v>76404.09</v>
      </c>
      <c r="F80" s="12"/>
    </row>
    <row r="81" spans="1:6" s="13" customFormat="1" ht="15.75">
      <c r="A81" s="9"/>
      <c r="B81" s="35"/>
      <c r="C81" s="9">
        <v>361</v>
      </c>
      <c r="D81" s="23" t="s">
        <v>71</v>
      </c>
      <c r="E81" s="3">
        <v>74604.97</v>
      </c>
      <c r="F81" s="12"/>
    </row>
    <row r="82" spans="1:6" s="13" customFormat="1" ht="15.75">
      <c r="A82" s="9"/>
      <c r="B82" s="9"/>
      <c r="C82" s="9">
        <v>365</v>
      </c>
      <c r="D82" s="23" t="s">
        <v>72</v>
      </c>
      <c r="E82" s="3">
        <v>1799.12</v>
      </c>
      <c r="F82" s="12"/>
    </row>
    <row r="83" spans="1:6" s="13" customFormat="1" ht="15.75">
      <c r="A83" s="9"/>
      <c r="B83" s="10">
        <v>39</v>
      </c>
      <c r="C83" s="10"/>
      <c r="D83" s="24" t="s">
        <v>73</v>
      </c>
      <c r="E83" s="11">
        <f>SUM(E84:E87)</f>
        <v>740041.2</v>
      </c>
      <c r="F83" s="12"/>
    </row>
    <row r="84" spans="1:6" s="13" customFormat="1" ht="15.75">
      <c r="A84" s="9"/>
      <c r="B84" s="9"/>
      <c r="C84" s="9">
        <v>391</v>
      </c>
      <c r="D84" s="31" t="s">
        <v>74</v>
      </c>
      <c r="E84" s="3">
        <v>5777.8600000000006</v>
      </c>
      <c r="F84" s="12"/>
    </row>
    <row r="85" spans="1:6" s="13" customFormat="1" ht="15.75">
      <c r="A85" s="9"/>
      <c r="B85" s="9"/>
      <c r="C85" s="9">
        <v>396</v>
      </c>
      <c r="D85" s="31" t="s">
        <v>75</v>
      </c>
      <c r="E85" s="34">
        <v>8985.2199999999993</v>
      </c>
      <c r="F85" s="12"/>
    </row>
    <row r="86" spans="1:6" ht="15.75">
      <c r="A86" s="9"/>
      <c r="B86" s="9"/>
      <c r="C86" s="9">
        <v>397</v>
      </c>
      <c r="D86" s="31" t="s">
        <v>76</v>
      </c>
      <c r="E86" s="34">
        <v>655884.12</v>
      </c>
      <c r="F86" s="12"/>
    </row>
    <row r="87" spans="1:6" ht="15.75">
      <c r="A87" s="9"/>
      <c r="B87" s="9"/>
      <c r="C87" s="9">
        <v>399</v>
      </c>
      <c r="D87" s="31" t="s">
        <v>77</v>
      </c>
      <c r="E87" s="34">
        <v>69394</v>
      </c>
      <c r="F87" s="12"/>
    </row>
    <row r="88" spans="1:6" ht="15.75">
      <c r="A88" s="9"/>
      <c r="B88" s="9"/>
      <c r="C88" s="9"/>
      <c r="D88" s="10" t="s">
        <v>78</v>
      </c>
      <c r="E88" s="11"/>
      <c r="F88" s="11">
        <f>+E57</f>
        <v>1969393.4300000002</v>
      </c>
    </row>
    <row r="89" spans="1:6" ht="15.75">
      <c r="A89" s="19" t="s">
        <v>79</v>
      </c>
      <c r="B89" s="9"/>
      <c r="C89" s="9"/>
      <c r="D89" s="10" t="s">
        <v>80</v>
      </c>
      <c r="E89" s="11">
        <f>+E90</f>
        <v>267169.28000000003</v>
      </c>
      <c r="F89" s="11"/>
    </row>
    <row r="90" spans="1:6" ht="15.75">
      <c r="A90" s="19"/>
      <c r="B90" s="10">
        <v>42</v>
      </c>
      <c r="C90" s="9"/>
      <c r="D90" s="10" t="s">
        <v>81</v>
      </c>
      <c r="E90" s="11">
        <f>SUM(E91:E91)</f>
        <v>267169.28000000003</v>
      </c>
      <c r="F90" s="11"/>
    </row>
    <row r="91" spans="1:6" ht="15.75">
      <c r="A91" s="19"/>
      <c r="B91" s="10"/>
      <c r="C91" s="9">
        <v>421</v>
      </c>
      <c r="D91" s="9" t="s">
        <v>82</v>
      </c>
      <c r="E91" s="3">
        <v>267169.28000000003</v>
      </c>
      <c r="F91" s="11"/>
    </row>
    <row r="92" spans="1:6" ht="15.75">
      <c r="A92" s="19"/>
      <c r="B92" s="10"/>
      <c r="C92" s="9"/>
      <c r="D92" s="10" t="s">
        <v>83</v>
      </c>
      <c r="E92" s="12"/>
      <c r="F92" s="11">
        <f>+E89</f>
        <v>267169.28000000003</v>
      </c>
    </row>
    <row r="93" spans="1:6" ht="15.75">
      <c r="A93" s="19" t="s">
        <v>84</v>
      </c>
      <c r="B93" s="9"/>
      <c r="C93" s="9"/>
      <c r="D93" s="26" t="s">
        <v>85</v>
      </c>
      <c r="E93" s="11">
        <f>+E94+E97</f>
        <v>611094.91</v>
      </c>
      <c r="F93" s="12"/>
    </row>
    <row r="94" spans="1:6" ht="15.75">
      <c r="A94" s="19"/>
      <c r="B94" s="10">
        <v>61</v>
      </c>
      <c r="C94" s="9"/>
      <c r="D94" s="26" t="s">
        <v>47</v>
      </c>
      <c r="E94" s="11">
        <f>SUM(E95:E96)</f>
        <v>531346.63</v>
      </c>
      <c r="F94" s="12"/>
    </row>
    <row r="95" spans="1:6" ht="15.75">
      <c r="A95" s="9"/>
      <c r="B95" s="9"/>
      <c r="C95" s="9">
        <v>614</v>
      </c>
      <c r="D95" s="36" t="s">
        <v>86</v>
      </c>
      <c r="E95" s="34">
        <v>110432.29000000001</v>
      </c>
      <c r="F95" s="12"/>
    </row>
    <row r="96" spans="1:6" ht="15.75">
      <c r="A96" s="9"/>
      <c r="B96" s="9"/>
      <c r="C96" s="9">
        <v>617</v>
      </c>
      <c r="D96" s="23" t="s">
        <v>87</v>
      </c>
      <c r="E96" s="14">
        <v>420914.33999999997</v>
      </c>
      <c r="F96" s="12"/>
    </row>
    <row r="97" spans="1:8" ht="15.75">
      <c r="A97" s="9"/>
      <c r="B97" s="10">
        <v>69</v>
      </c>
      <c r="C97" s="10"/>
      <c r="D97" s="37" t="s">
        <v>88</v>
      </c>
      <c r="E97" s="11">
        <f>SUM(E98:E98)</f>
        <v>79748.28</v>
      </c>
      <c r="F97" s="12"/>
    </row>
    <row r="98" spans="1:8" ht="15.75">
      <c r="A98" s="9"/>
      <c r="B98" s="10"/>
      <c r="C98" s="9">
        <v>691</v>
      </c>
      <c r="D98" s="12" t="s">
        <v>89</v>
      </c>
      <c r="E98" s="3">
        <v>79748.28</v>
      </c>
      <c r="F98" s="12"/>
    </row>
    <row r="99" spans="1:8" ht="15.75">
      <c r="A99" s="9"/>
      <c r="B99" s="9"/>
      <c r="C99" s="9"/>
      <c r="D99" s="11" t="s">
        <v>90</v>
      </c>
      <c r="E99" s="12"/>
      <c r="F99" s="11">
        <f>+E93</f>
        <v>611094.91</v>
      </c>
    </row>
    <row r="100" spans="1:8" ht="15.75">
      <c r="A100" s="9"/>
      <c r="B100" s="9"/>
      <c r="C100" s="9"/>
      <c r="D100" s="12"/>
      <c r="E100" s="12"/>
      <c r="F100" s="12"/>
    </row>
    <row r="101" spans="1:8" ht="15.75">
      <c r="A101" s="9"/>
      <c r="B101" s="9"/>
      <c r="C101" s="9"/>
      <c r="D101" s="22" t="s">
        <v>91</v>
      </c>
      <c r="E101" s="9"/>
      <c r="F101" s="11">
        <f>+F28+F56+F80+F88+F92+F99+F100</f>
        <v>18844173.080000002</v>
      </c>
    </row>
    <row r="102" spans="1:8" ht="15.75">
      <c r="A102" s="9"/>
      <c r="B102" s="9"/>
      <c r="C102" s="9"/>
      <c r="D102" s="23" t="s">
        <v>92</v>
      </c>
      <c r="E102" s="9"/>
      <c r="F102" s="3">
        <v>290532.32000000012</v>
      </c>
    </row>
    <row r="103" spans="1:8" ht="15.75">
      <c r="A103" s="9"/>
      <c r="B103" s="9"/>
      <c r="C103" s="9"/>
      <c r="D103" s="22" t="s">
        <v>93</v>
      </c>
      <c r="E103" s="12"/>
      <c r="F103" s="11">
        <f>+F101-F102</f>
        <v>18553640.760000002</v>
      </c>
      <c r="G103" s="13"/>
      <c r="H103" s="14"/>
    </row>
    <row r="104" spans="1:8" ht="15.75">
      <c r="A104" s="9"/>
      <c r="B104" s="9"/>
      <c r="C104" s="9"/>
      <c r="D104" s="22" t="s">
        <v>94</v>
      </c>
      <c r="E104" s="9"/>
      <c r="F104" s="11">
        <f>+F12-F103</f>
        <v>48644299.899999991</v>
      </c>
      <c r="G104" s="13"/>
      <c r="H104" s="14"/>
    </row>
    <row r="105" spans="1:8" ht="15.75">
      <c r="A105" s="9"/>
      <c r="B105" s="9"/>
      <c r="C105" s="9"/>
      <c r="D105" s="9"/>
      <c r="E105" s="9"/>
      <c r="F105" s="12"/>
    </row>
    <row r="106" spans="1:8" ht="15.75">
      <c r="A106" s="9"/>
      <c r="B106" s="9"/>
      <c r="C106" s="9"/>
      <c r="D106" s="10" t="s">
        <v>95</v>
      </c>
      <c r="E106" s="11"/>
      <c r="F106" s="11">
        <v>48644299.899999999</v>
      </c>
    </row>
    <row r="107" spans="1:8" ht="15.75">
      <c r="A107" s="9"/>
      <c r="B107" s="9"/>
      <c r="C107" s="9"/>
      <c r="D107" s="10"/>
      <c r="E107" s="11"/>
      <c r="F107" s="11"/>
    </row>
    <row r="108" spans="1:8" ht="15.75">
      <c r="A108" s="9"/>
      <c r="B108" s="9"/>
      <c r="C108" s="9"/>
      <c r="D108" s="38" t="s">
        <v>96</v>
      </c>
      <c r="E108" s="11"/>
      <c r="F108" s="11">
        <f>F104-F106</f>
        <v>0</v>
      </c>
    </row>
    <row r="109" spans="1:8" ht="15.75">
      <c r="A109" s="9"/>
      <c r="B109" s="9"/>
      <c r="C109" s="9"/>
      <c r="D109" s="39">
        <v>41401</v>
      </c>
      <c r="E109" s="11"/>
      <c r="F109" s="11"/>
    </row>
    <row r="110" spans="1:8" ht="15.75">
      <c r="A110" s="9"/>
      <c r="B110" s="9"/>
      <c r="C110" s="9"/>
      <c r="D110" s="10"/>
      <c r="E110" s="11"/>
      <c r="F110" s="11"/>
    </row>
    <row r="111" spans="1:8" ht="15.75">
      <c r="A111" s="9"/>
      <c r="B111" s="9"/>
      <c r="C111" s="9"/>
      <c r="D111" s="10"/>
      <c r="E111" s="11"/>
      <c r="F111" s="11"/>
    </row>
    <row r="112" spans="1:8" ht="15.75">
      <c r="A112" s="9"/>
      <c r="B112" s="9"/>
      <c r="C112" s="9"/>
      <c r="D112" s="10"/>
      <c r="E112" s="11"/>
      <c r="F112" s="11"/>
    </row>
    <row r="113" spans="1:6" ht="15.75">
      <c r="A113" s="9"/>
      <c r="B113" s="9"/>
      <c r="C113" s="9"/>
      <c r="D113" s="10"/>
      <c r="E113" s="11"/>
      <c r="F113" s="11"/>
    </row>
    <row r="114" spans="1:6" ht="15.75">
      <c r="A114" s="9"/>
      <c r="B114" s="9"/>
      <c r="C114" s="9"/>
      <c r="D114" s="10"/>
      <c r="E114" s="11"/>
      <c r="F114" s="11"/>
    </row>
    <row r="115" spans="1:6" ht="15.75">
      <c r="A115" s="9"/>
      <c r="B115" s="9"/>
      <c r="C115" s="9"/>
      <c r="D115" s="10"/>
      <c r="E115" s="11"/>
      <c r="F115" s="11"/>
    </row>
  </sheetData>
  <mergeCells count="12">
    <mergeCell ref="B62:C65"/>
    <mergeCell ref="F62:F65"/>
    <mergeCell ref="A66:F66"/>
    <mergeCell ref="A67:F67"/>
    <mergeCell ref="A68:F68"/>
    <mergeCell ref="A69:F69"/>
    <mergeCell ref="B1:C4"/>
    <mergeCell ref="F1:F4"/>
    <mergeCell ref="A5:F5"/>
    <mergeCell ref="A6:F6"/>
    <mergeCell ref="A7:F7"/>
    <mergeCell ref="A8:F8"/>
  </mergeCells>
  <pageMargins left="0.17" right="0.16" top="0.32" bottom="0.24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6"/>
  </sheetPr>
  <dimension ref="A1:AM31"/>
  <sheetViews>
    <sheetView showZeros="0" workbookViewId="0">
      <pane ySplit="7" topLeftCell="A8" activePane="bottomLeft" state="frozen"/>
      <selection pane="bottomLeft" activeCell="A24" sqref="A24:D24"/>
    </sheetView>
  </sheetViews>
  <sheetFormatPr defaultColWidth="11.42578125" defaultRowHeight="12.75"/>
  <cols>
    <col min="1" max="1" width="7.85546875" style="40" customWidth="1"/>
    <col min="2" max="2" width="8.5703125" style="40" customWidth="1"/>
    <col min="3" max="3" width="9.85546875" style="40" customWidth="1"/>
    <col min="4" max="4" width="21.140625" style="40" customWidth="1"/>
    <col min="5" max="5" width="18.140625" style="41" customWidth="1"/>
    <col min="6" max="6" width="4.85546875" style="41" customWidth="1"/>
    <col min="7" max="7" width="19.5703125" style="41" customWidth="1"/>
    <col min="8" max="8" width="14" style="41" customWidth="1"/>
    <col min="9" max="9" width="41.42578125" style="41" customWidth="1"/>
    <col min="10" max="10" width="18.140625" style="41" customWidth="1"/>
    <col min="11" max="11" width="13.85546875" style="40" bestFit="1" customWidth="1"/>
    <col min="12" max="12" width="17.85546875" style="40" bestFit="1" customWidth="1"/>
    <col min="13" max="13" width="11.42578125" style="40"/>
    <col min="14" max="14" width="11.5703125" style="40" bestFit="1" customWidth="1"/>
    <col min="15" max="20" width="11.42578125" style="40"/>
    <col min="21" max="39" width="0" style="40" hidden="1" customWidth="1"/>
    <col min="40" max="16384" width="11.42578125" style="40"/>
  </cols>
  <sheetData>
    <row r="1" spans="1:10" ht="8.25" customHeight="1"/>
    <row r="6" spans="1:10" ht="18.75">
      <c r="A6" s="5" t="s">
        <v>0</v>
      </c>
      <c r="B6" s="5"/>
      <c r="C6" s="5"/>
      <c r="D6" s="5"/>
      <c r="E6" s="5"/>
      <c r="F6" s="5"/>
      <c r="G6" s="5"/>
      <c r="H6" s="5"/>
    </row>
    <row r="7" spans="1:10" ht="15">
      <c r="A7" s="7"/>
      <c r="B7" s="7"/>
      <c r="C7" s="7"/>
      <c r="D7" s="7"/>
      <c r="E7" s="7"/>
      <c r="F7" s="7"/>
    </row>
    <row r="8" spans="1:10" ht="15.75" customHeight="1">
      <c r="A8" s="42"/>
      <c r="B8" s="42"/>
      <c r="C8" s="42"/>
      <c r="D8" s="42"/>
      <c r="E8" s="42"/>
      <c r="F8" s="42"/>
      <c r="G8" s="42"/>
      <c r="H8" s="43"/>
      <c r="I8" s="43"/>
      <c r="J8" s="43"/>
    </row>
    <row r="9" spans="1:10" ht="15.75" customHeight="1">
      <c r="A9" s="42"/>
      <c r="B9" s="42"/>
      <c r="C9" s="42"/>
      <c r="D9" s="42"/>
      <c r="E9" s="42"/>
      <c r="F9" s="42"/>
      <c r="G9" s="42"/>
      <c r="H9" s="43"/>
      <c r="I9" s="43"/>
      <c r="J9" s="43"/>
    </row>
    <row r="10" spans="1:10">
      <c r="A10" s="44"/>
      <c r="B10" s="44"/>
      <c r="C10" s="44"/>
      <c r="D10" s="45"/>
    </row>
    <row r="11" spans="1:10" ht="15.75">
      <c r="A11" s="46" t="s">
        <v>98</v>
      </c>
      <c r="B11" s="46"/>
      <c r="C11" s="46"/>
      <c r="D11" s="46"/>
      <c r="E11" s="46"/>
      <c r="F11" s="46"/>
      <c r="G11" s="46"/>
    </row>
    <row r="12" spans="1:10" ht="15.75">
      <c r="A12" s="46" t="s">
        <v>107</v>
      </c>
      <c r="B12" s="46"/>
      <c r="C12" s="46"/>
      <c r="D12" s="46"/>
      <c r="E12" s="46"/>
      <c r="F12" s="46"/>
      <c r="G12" s="46"/>
    </row>
    <row r="13" spans="1:10" ht="15.75">
      <c r="A13" s="46" t="s">
        <v>99</v>
      </c>
      <c r="B13" s="46"/>
      <c r="C13" s="46"/>
      <c r="D13" s="46"/>
      <c r="E13" s="46"/>
      <c r="F13" s="46"/>
      <c r="G13" s="46"/>
    </row>
    <row r="14" spans="1:10" ht="12.75" hidden="1" customHeight="1">
      <c r="A14" s="47"/>
      <c r="B14" s="47"/>
      <c r="C14" s="47"/>
      <c r="D14" s="48"/>
      <c r="E14" s="49"/>
      <c r="F14" s="49"/>
      <c r="G14" s="49"/>
    </row>
    <row r="15" spans="1:10" ht="12.75" hidden="1" customHeight="1"/>
    <row r="18" spans="1:39" s="41" customFormat="1" ht="15.75">
      <c r="A18" s="46" t="s">
        <v>100</v>
      </c>
      <c r="B18" s="46"/>
      <c r="C18" s="46"/>
      <c r="D18" s="46"/>
      <c r="E18" s="46"/>
      <c r="F18" s="46"/>
      <c r="G18" s="46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</row>
    <row r="19" spans="1:39" s="41" customFormat="1" ht="15.75">
      <c r="A19" s="46"/>
      <c r="B19" s="46"/>
      <c r="C19" s="46"/>
      <c r="D19" s="46"/>
      <c r="E19" s="46"/>
      <c r="F19" s="46"/>
      <c r="G19" s="46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</row>
    <row r="20" spans="1:39" s="41" customFormat="1" ht="15">
      <c r="A20" s="40"/>
      <c r="B20" s="40"/>
      <c r="C20" s="40"/>
      <c r="D20" s="50"/>
      <c r="E20" s="50"/>
      <c r="F20" s="50"/>
      <c r="G20" s="5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</row>
    <row r="21" spans="1:39" s="41" customFormat="1">
      <c r="A21" s="40"/>
      <c r="B21" s="40"/>
      <c r="C21" s="40"/>
      <c r="D21" s="51"/>
      <c r="E21" s="51"/>
      <c r="F21" s="51"/>
      <c r="G21" s="51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</row>
    <row r="22" spans="1:39" s="41" customFormat="1" ht="15.75">
      <c r="A22" s="52" t="s">
        <v>101</v>
      </c>
      <c r="B22" s="52"/>
      <c r="C22" s="52"/>
      <c r="D22" s="52"/>
      <c r="E22" s="53"/>
      <c r="F22" s="53"/>
      <c r="G22" s="54" t="s">
        <v>102</v>
      </c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</row>
    <row r="23" spans="1:39" s="41" customFormat="1" ht="18">
      <c r="A23" s="55" t="s">
        <v>109</v>
      </c>
      <c r="B23" s="55"/>
      <c r="C23" s="55"/>
      <c r="D23" s="55"/>
      <c r="E23" s="56"/>
      <c r="F23" s="56"/>
      <c r="G23" s="57">
        <f>'EJEC MES DE JUNIO 2013'!F10</f>
        <v>50772104.659999996</v>
      </c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</row>
    <row r="24" spans="1:39" s="41" customFormat="1" ht="18">
      <c r="A24" s="55" t="s">
        <v>103</v>
      </c>
      <c r="B24" s="55"/>
      <c r="C24" s="55"/>
      <c r="D24" s="55"/>
      <c r="E24" s="56"/>
      <c r="F24" s="58"/>
      <c r="G24" s="59">
        <f>'EJEC MES DE JUNIO 2013'!F11</f>
        <v>16425836</v>
      </c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</row>
    <row r="25" spans="1:39" s="41" customFormat="1" ht="18">
      <c r="A25" s="60" t="s">
        <v>104</v>
      </c>
      <c r="B25" s="60"/>
      <c r="C25" s="60"/>
      <c r="D25" s="60"/>
      <c r="E25" s="58"/>
      <c r="F25" s="58"/>
      <c r="G25" s="61">
        <f>+G23+G24</f>
        <v>67197940.659999996</v>
      </c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</row>
    <row r="26" spans="1:39" s="41" customFormat="1" ht="30" customHeight="1">
      <c r="A26" s="62"/>
      <c r="B26" s="62"/>
      <c r="C26" s="62"/>
      <c r="D26" s="63"/>
      <c r="E26" s="58"/>
      <c r="F26" s="58"/>
      <c r="G26" s="58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</row>
    <row r="27" spans="1:39" s="41" customFormat="1" ht="18">
      <c r="A27" s="60" t="s">
        <v>105</v>
      </c>
      <c r="B27" s="60"/>
      <c r="C27" s="62"/>
      <c r="D27" s="58"/>
      <c r="E27" s="58"/>
      <c r="F27" s="58"/>
      <c r="G27" s="58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</row>
    <row r="28" spans="1:39" s="41" customFormat="1" ht="18">
      <c r="A28" s="64" t="s">
        <v>106</v>
      </c>
      <c r="B28" s="64"/>
      <c r="C28" s="64"/>
      <c r="D28" s="64"/>
      <c r="E28" s="58"/>
      <c r="F28" s="57"/>
      <c r="G28" s="57">
        <f>'EJEC MES DE JUNIO 2013'!F103</f>
        <v>18553640.760000002</v>
      </c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</row>
    <row r="29" spans="1:39" s="41" customFormat="1" ht="18.75" thickBot="1">
      <c r="A29" s="65" t="s">
        <v>108</v>
      </c>
      <c r="B29" s="65"/>
      <c r="C29" s="65"/>
      <c r="D29" s="65"/>
      <c r="E29" s="57"/>
      <c r="F29" s="63"/>
      <c r="G29" s="66">
        <f>+G25-G28</f>
        <v>48644299.899999991</v>
      </c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</row>
    <row r="30" spans="1:39" s="41" customFormat="1" ht="30" customHeight="1" thickTop="1">
      <c r="A30" s="65"/>
      <c r="B30" s="65"/>
      <c r="C30" s="65"/>
      <c r="D30" s="67"/>
      <c r="E30" s="63"/>
      <c r="F30" s="67"/>
      <c r="G30" s="68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</row>
    <row r="31" spans="1:39" s="41" customFormat="1" ht="15.75">
      <c r="A31" s="40"/>
      <c r="B31" s="40"/>
      <c r="C31" s="40"/>
      <c r="D31" s="40"/>
      <c r="E31" s="67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</row>
  </sheetData>
  <mergeCells count="15">
    <mergeCell ref="A28:D28"/>
    <mergeCell ref="A29:D29"/>
    <mergeCell ref="A30:C30"/>
    <mergeCell ref="A19:G19"/>
    <mergeCell ref="A22:D22"/>
    <mergeCell ref="A23:D23"/>
    <mergeCell ref="A24:D24"/>
    <mergeCell ref="A25:D25"/>
    <mergeCell ref="A27:B27"/>
    <mergeCell ref="A6:H6"/>
    <mergeCell ref="A7:F7"/>
    <mergeCell ref="A11:G11"/>
    <mergeCell ref="A12:G12"/>
    <mergeCell ref="A13:G13"/>
    <mergeCell ref="A18:G18"/>
  </mergeCells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EJEC MES DE JUNIO 2013</vt:lpstr>
      <vt:lpstr>RESUMEN</vt:lpstr>
      <vt:lpstr>RESUMEN!Print_Titles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evelyn.garcia</cp:lastModifiedBy>
  <cp:lastPrinted>2013-08-30T18:51:48Z</cp:lastPrinted>
  <dcterms:created xsi:type="dcterms:W3CDTF">2013-08-30T18:10:21Z</dcterms:created>
  <dcterms:modified xsi:type="dcterms:W3CDTF">2013-08-30T19:12:57Z</dcterms:modified>
</cp:coreProperties>
</file>