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5195" windowHeight="7425"/>
  </bookViews>
  <sheets>
    <sheet name="EJEC MES DE ENERO 2013" sheetId="1" r:id="rId1"/>
    <sheet name="RESUMEN" sheetId="2" r:id="rId2"/>
  </sheet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2"/>
  <c r="G23"/>
  <c r="G25" l="1"/>
  <c r="E134" i="1" l="1"/>
  <c r="E131"/>
  <c r="E118"/>
  <c r="E117" s="1"/>
  <c r="F137" s="1"/>
  <c r="E113"/>
  <c r="E112"/>
  <c r="F116" s="1"/>
  <c r="E103"/>
  <c r="E100"/>
  <c r="E98"/>
  <c r="E95"/>
  <c r="E90"/>
  <c r="E88"/>
  <c r="E85"/>
  <c r="E84"/>
  <c r="F111" s="1"/>
  <c r="E78"/>
  <c r="E75"/>
  <c r="E73"/>
  <c r="E60"/>
  <c r="E57"/>
  <c r="E54"/>
  <c r="E51"/>
  <c r="E46"/>
  <c r="E40"/>
  <c r="E34"/>
  <c r="E29"/>
  <c r="E26"/>
  <c r="E24"/>
  <c r="E21"/>
  <c r="E18"/>
  <c r="E16"/>
  <c r="E15"/>
  <c r="F38" s="1"/>
  <c r="F12"/>
  <c r="E39" l="1"/>
  <c r="F83" s="1"/>
  <c r="F141" s="1"/>
  <c r="F143" s="1"/>
  <c r="G28" i="2" l="1"/>
  <c r="G29" s="1"/>
  <c r="F144" i="1"/>
  <c r="F149" s="1"/>
</calcChain>
</file>

<file path=xl/comments1.xml><?xml version="1.0" encoding="utf-8"?>
<comments xmlns="http://schemas.openxmlformats.org/spreadsheetml/2006/main">
  <authors>
    <author>flor.matrille</author>
  </authors>
  <commentList>
    <comment ref="I169" authorId="0">
      <text>
        <r>
          <rPr>
            <b/>
            <sz val="8"/>
            <color indexed="81"/>
            <rFont val="Tahoma"/>
            <family val="2"/>
          </rPr>
          <t>flor.matrille:</t>
        </r>
        <r>
          <rPr>
            <sz val="8"/>
            <color indexed="81"/>
            <rFont val="Tahoma"/>
            <family val="2"/>
          </rPr>
          <t xml:space="preserve">
0BJETAL 397</t>
        </r>
      </text>
    </comment>
  </commentList>
</comments>
</file>

<file path=xl/sharedStrings.xml><?xml version="1.0" encoding="utf-8"?>
<sst xmlns="http://schemas.openxmlformats.org/spreadsheetml/2006/main" count="150" uniqueCount="139">
  <si>
    <t>Oficina Presidencial de Tecnologías de la Información y Comunicación (OPTIC)</t>
  </si>
  <si>
    <t>Ejecución de Presupuestaria</t>
  </si>
  <si>
    <t>Período del 01 al 31 de enero 2013</t>
  </si>
  <si>
    <t xml:space="preserve">Valores expresados en RD$ </t>
  </si>
  <si>
    <t>BALANCE DISPONIBLE PARA COMPROMISOS PENDIENTES AL 31/12/2012</t>
  </si>
  <si>
    <t>TOTAL INGRESOS POR PRESUPUESTO MES DE ENERO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</si>
  <si>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</si>
  <si>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</si>
  <si>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</si>
  <si>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</si>
  <si>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</si>
  <si>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</si>
  <si>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</si>
  <si>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</si>
  <si>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</si>
  <si>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</si>
  <si>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Sueldos personal temporero</t>
  </si>
  <si>
    <t>Sueldos personal contratado y/o igualado</t>
  </si>
  <si>
    <t>Suplencias</t>
  </si>
  <si>
    <t>Sobresueldos</t>
  </si>
  <si>
    <t>Especialismo</t>
  </si>
  <si>
    <t>Compensación por servicios prestados en vacaciones</t>
  </si>
  <si>
    <t xml:space="preserve">Honorarios </t>
  </si>
  <si>
    <t>Honorarios Profesionales y Técnicos</t>
  </si>
  <si>
    <t>Dietas y gastos de representación</t>
  </si>
  <si>
    <t>Dietas en el País</t>
  </si>
  <si>
    <t xml:space="preserve">Gastos de representación </t>
  </si>
  <si>
    <t>Gratificaciones y bonificaciones</t>
  </si>
  <si>
    <t>Regalía Pascual</t>
  </si>
  <si>
    <t>Bonificaciónes</t>
  </si>
  <si>
    <t>Prestaciones laborales</t>
  </si>
  <si>
    <t>Pago de vacaciones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</si>
  <si>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</si>
  <si>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</si>
  <si>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</si>
  <si>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</si>
  <si>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</si>
  <si>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</si>
  <si>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</si>
  <si>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Radiocomunicación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</si>
  <si>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</si>
  <si>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</si>
  <si>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</si>
  <si>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</si>
  <si>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</si>
  <si>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</si>
  <si>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</si>
  <si>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Lavandera limpieza e higienes</t>
  </si>
  <si>
    <t>Residuos solidos</t>
  </si>
  <si>
    <t>Publicidad, impresión propaganda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</si>
  <si>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</si>
  <si>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</si>
  <si>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</si>
  <si>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</si>
  <si>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</si>
  <si>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</si>
  <si>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</si>
  <si>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</si>
  <si>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</si>
  <si>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</si>
  <si>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Maquinarias y equipos de oficina</t>
  </si>
  <si>
    <t>Equipos de transporte, tracción y elevación</t>
  </si>
  <si>
    <t xml:space="preserve">Otros alquileres </t>
  </si>
  <si>
    <t>Seguros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</si>
  <si>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</si>
  <si>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</si>
  <si>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</si>
  <si>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</si>
  <si>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</si>
  <si>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</si>
  <si>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</si>
  <si>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</si>
  <si>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</si>
  <si>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</si>
  <si>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</si>
  <si>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</si>
  <si>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</si>
  <si>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</si>
  <si>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</si>
  <si>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Prenda de vestir</t>
  </si>
  <si>
    <t>Productos de papel, y cartón e impresos</t>
  </si>
  <si>
    <t>Papel de escritorio</t>
  </si>
  <si>
    <t>Productos de papel y cartón</t>
  </si>
  <si>
    <t>Productos de artes graficas</t>
  </si>
  <si>
    <t>Libros, revistas y Periódicos</t>
  </si>
  <si>
    <t>Combustibles, lubricantes, productos químicos y conexos</t>
  </si>
  <si>
    <t>Combustibles y lubricantes</t>
  </si>
  <si>
    <t>Productos farmaceuticos y conexos</t>
  </si>
  <si>
    <t>Productos de cuero, caucho y plástico</t>
  </si>
  <si>
    <t xml:space="preserve">Articulos de Cuero </t>
  </si>
  <si>
    <t>36</t>
  </si>
  <si>
    <t>Productos minerales metalicos y no metalicos</t>
  </si>
  <si>
    <t>Cemento, cal y yeso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</si>
  <si>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</si>
  <si>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</si>
  <si>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</si>
  <si>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</si>
  <si>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</si>
  <si>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</si>
  <si>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</si>
  <si>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Equipos militar</t>
  </si>
  <si>
    <t>Útiles diversos</t>
  </si>
  <si>
    <t>Total Materiales y Suministros</t>
  </si>
  <si>
    <t>04</t>
  </si>
  <si>
    <t>TRANSFERENCIAS CORRIENTES</t>
  </si>
  <si>
    <t>Transferencias corrientes al sector privado</t>
  </si>
  <si>
    <t>Ayudas y donaciones a personas</t>
  </si>
  <si>
    <t>Premios literiarios, deportivos y artísticos</t>
  </si>
  <si>
    <t>Total transferencias corrientes</t>
  </si>
  <si>
    <t>06</t>
  </si>
  <si>
    <t>ACTIVOS NO FIANCIEROS</t>
  </si>
  <si>
    <t>Equipos de computación</t>
  </si>
  <si>
    <t>Equipos de comunicación</t>
  </si>
  <si>
    <t>Muebles y Equipos de Oficina</t>
  </si>
  <si>
    <t>Construcciones y mejoras Edificación</t>
  </si>
  <si>
    <t>Contrucciones y mejoras</t>
  </si>
  <si>
    <t>Obras de energía</t>
  </si>
  <si>
    <t>Programa de computación</t>
  </si>
  <si>
    <t>Otros activos</t>
  </si>
  <si>
    <t>Equipo de seguridad</t>
  </si>
  <si>
    <t>Programas de computación</t>
  </si>
  <si>
    <t>Total Activos No Financieros</t>
  </si>
  <si>
    <t>Total de gastos del mes</t>
  </si>
  <si>
    <t>Menos: Retenciones por pagar</t>
  </si>
  <si>
    <t>Total de desembolsos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</si>
  <si>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</si>
  <si>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</si>
  <si>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</si>
  <si>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</si>
  <si>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</si>
  <si>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</si>
  <si>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</si>
  <si>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</si>
  <si>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</si>
  <si>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</si>
  <si>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de Enero al 31 de  2013</t>
  </si>
  <si>
    <t xml:space="preserve"> - Balance disponible al 31/12/2012</t>
  </si>
  <si>
    <t>BALANCE  DISPONIBLE AL 31/01/2013</t>
  </si>
  <si>
    <t>BALANCE DISPONIBLE AL CORTE 31/01/2013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</si>
</sst>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  <xf numFmtId="165" fontId="1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0" fillId="0" borderId="0" xfId="0" applyFont="1"/>
    <xf numFmtId="43" fontId="1" fillId="0" borderId="0" xfId="1" applyFont="1"/>
    <xf numFmtId="43" fontId="0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2" fillId="0" borderId="0" xfId="1" applyFont="1"/>
    <xf numFmtId="0" fontId="2" fillId="0" borderId="0" xfId="0" applyFont="1"/>
    <xf numFmtId="0" fontId="4" fillId="0" borderId="0" xfId="1" applyNumberFormat="1" applyFont="1"/>
    <xf numFmtId="0" fontId="5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0" fillId="0" borderId="0" xfId="0" applyNumberFormat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43" fontId="7" fillId="0" borderId="0" xfId="1" applyFont="1"/>
    <xf numFmtId="0" fontId="7" fillId="0" borderId="0" xfId="0" applyFont="1"/>
    <xf numFmtId="43" fontId="7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1" applyNumberFormat="1" applyFont="1" applyAlignment="1">
      <alignment horizontal="left"/>
    </xf>
    <xf numFmtId="0" fontId="8" fillId="0" borderId="0" xfId="0" applyFont="1" applyBorder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4" fillId="0" borderId="0" xfId="0" applyFont="1" applyFill="1"/>
    <xf numFmtId="43" fontId="4" fillId="0" borderId="0" xfId="1" applyFont="1" applyFill="1"/>
    <xf numFmtId="43" fontId="0" fillId="0" borderId="0" xfId="1" applyFont="1" applyFill="1"/>
    <xf numFmtId="0" fontId="0" fillId="0" borderId="0" xfId="0" applyFill="1"/>
    <xf numFmtId="0" fontId="5" fillId="0" borderId="0" xfId="0" applyFont="1" applyFill="1"/>
    <xf numFmtId="43" fontId="5" fillId="0" borderId="0" xfId="1" applyFont="1" applyFill="1"/>
    <xf numFmtId="0" fontId="0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43" fontId="4" fillId="0" borderId="0" xfId="1" applyFont="1" applyFill="1" applyBorder="1"/>
    <xf numFmtId="43" fontId="2" fillId="0" borderId="0" xfId="1" applyFont="1" applyFill="1"/>
    <xf numFmtId="0" fontId="2" fillId="0" borderId="0" xfId="0" applyFont="1" applyFill="1"/>
    <xf numFmtId="0" fontId="11" fillId="0" borderId="0" xfId="2" applyFont="1">
      <alignment wrapText="1"/>
    </xf>
    <xf numFmtId="165" fontId="11" fillId="0" borderId="0" xfId="3" applyFont="1"/>
    <xf numFmtId="0" fontId="12" fillId="0" borderId="0" xfId="2" applyFont="1" applyBorder="1" applyAlignment="1">
      <alignment horizontal="center" wrapText="1"/>
    </xf>
    <xf numFmtId="0" fontId="13" fillId="0" borderId="0" xfId="2" applyFont="1" applyBorder="1" applyAlignment="1">
      <alignment wrapText="1"/>
    </xf>
    <xf numFmtId="0" fontId="11" fillId="0" borderId="0" xfId="4" applyAlignment="1">
      <alignment horizontal="left"/>
    </xf>
    <xf numFmtId="0" fontId="11" fillId="0" borderId="0" xfId="4" applyFont="1"/>
    <xf numFmtId="0" fontId="11" fillId="0" borderId="0" xfId="4" applyBorder="1" applyAlignment="1">
      <alignment horizontal="left"/>
    </xf>
    <xf numFmtId="0" fontId="11" fillId="0" borderId="0" xfId="4" applyFont="1" applyBorder="1"/>
    <xf numFmtId="165" fontId="11" fillId="0" borderId="0" xfId="3" applyFont="1" applyBorder="1"/>
    <xf numFmtId="0" fontId="14" fillId="0" borderId="0" xfId="4" applyFont="1" applyAlignment="1">
      <alignment horizontal="center"/>
    </xf>
    <xf numFmtId="0" fontId="11" fillId="0" borderId="0" xfId="4" applyBorder="1"/>
    <xf numFmtId="0" fontId="13" fillId="0" borderId="0" xfId="4" applyFont="1" applyBorder="1" applyAlignment="1">
      <alignment horizontal="center" wrapText="1"/>
    </xf>
    <xf numFmtId="0" fontId="13" fillId="0" borderId="0" xfId="4" applyFont="1" applyBorder="1" applyAlignment="1">
      <alignment horizontal="center"/>
    </xf>
    <xf numFmtId="0" fontId="15" fillId="0" borderId="0" xfId="4" applyFont="1" applyBorder="1" applyAlignment="1">
      <alignment wrapText="1"/>
    </xf>
    <xf numFmtId="4" fontId="15" fillId="0" borderId="0" xfId="4" applyNumberFormat="1" applyFont="1" applyBorder="1"/>
    <xf numFmtId="0" fontId="15" fillId="0" borderId="0" xfId="4" applyFont="1" applyBorder="1"/>
    <xf numFmtId="4" fontId="15" fillId="0" borderId="3" xfId="4" applyNumberFormat="1" applyFont="1" applyBorder="1"/>
    <xf numFmtId="4" fontId="12" fillId="0" borderId="0" xfId="4" applyNumberFormat="1" applyFont="1" applyBorder="1"/>
    <xf numFmtId="0" fontId="15" fillId="0" borderId="0" xfId="2" applyFont="1">
      <alignment wrapText="1"/>
    </xf>
    <xf numFmtId="0" fontId="12" fillId="0" borderId="0" xfId="4" applyFont="1" applyBorder="1"/>
    <xf numFmtId="4" fontId="12" fillId="0" borderId="2" xfId="4" applyNumberFormat="1" applyFont="1" applyBorder="1"/>
    <xf numFmtId="0" fontId="13" fillId="0" borderId="0" xfId="4" applyFont="1" applyBorder="1"/>
    <xf numFmtId="4" fontId="13" fillId="0" borderId="0" xfId="4" applyNumberFormat="1" applyFont="1" applyBorder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2" applyFont="1" applyAlignment="1">
      <alignment horizontal="left" wrapText="1"/>
    </xf>
    <xf numFmtId="0" fontId="13" fillId="0" borderId="0" xfId="2" applyFont="1" applyAlignment="1">
      <alignment horizontal="center" wrapText="1"/>
    </xf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5" fillId="0" borderId="0" xfId="4" applyFont="1" applyBorder="1" applyAlignment="1">
      <alignment horizontal="left" wrapText="1"/>
    </xf>
    <xf numFmtId="0" fontId="12" fillId="0" borderId="0" xfId="2" applyFont="1" applyAlignment="1">
      <alignment horizontal="center" wrapText="1"/>
    </xf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266699</xdr:colOff>
      <xdr:row>0</xdr:row>
      <xdr:rowOff>104776</xdr:rowOff>
    </xdr:from>
    <xdr:to>
      <xdr:col>5</xdr:col>
      <xdr:colOff>1200150</xdr:colOff>
      <xdr:row>3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934199" y="104776"/>
          <a:ext cx="93345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60</xdr:row>
      <xdr:rowOff>66674</xdr:rowOff>
    </xdr:from>
    <xdr:to>
      <xdr:col>3</xdr:col>
      <xdr:colOff>142875</xdr:colOff>
      <xdr:row>64</xdr:row>
      <xdr:rowOff>28574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266699</xdr:colOff>
      <xdr:row>60</xdr:row>
      <xdr:rowOff>104776</xdr:rowOff>
    </xdr:from>
    <xdr:to>
      <xdr:col>5</xdr:col>
      <xdr:colOff>1200150</xdr:colOff>
      <xdr:row>63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934199" y="104776"/>
          <a:ext cx="93345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120</xdr:row>
      <xdr:rowOff>66674</xdr:rowOff>
    </xdr:from>
    <xdr:to>
      <xdr:col>3</xdr:col>
      <xdr:colOff>142875</xdr:colOff>
      <xdr:row>124</xdr:row>
      <xdr:rowOff>66674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12087224"/>
          <a:ext cx="1304924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266699</xdr:colOff>
      <xdr:row>120</xdr:row>
      <xdr:rowOff>104776</xdr:rowOff>
    </xdr:from>
    <xdr:to>
      <xdr:col>5</xdr:col>
      <xdr:colOff>1200150</xdr:colOff>
      <xdr:row>124</xdr:row>
      <xdr:rowOff>19050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934199" y="12125326"/>
          <a:ext cx="933451" cy="647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86"/>
  <sheetViews>
    <sheetView tabSelected="1" topLeftCell="A139" workbookViewId="0">
      <selection activeCell="D152" sqref="D152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8.7109375" style="1" customWidth="1"/>
    <col min="5" max="5" width="16.7109375" style="2" customWidth="1"/>
    <col min="6" max="6" width="20.42578125" style="3" customWidth="1"/>
    <col min="7" max="8" width="14.28515625" style="3" bestFit="1" customWidth="1"/>
    <col min="9" max="10" width="14.85546875" customWidth="1"/>
    <col min="11" max="11" width="14.140625" customWidth="1"/>
  </cols>
  <sheetData>
    <row r="1" spans="1:10">
      <c r="B1" s="73"/>
      <c r="C1" s="73"/>
      <c r="F1" s="74"/>
    </row>
    <row r="2" spans="1:10">
      <c r="B2" s="73"/>
      <c r="C2" s="73"/>
      <c r="F2" s="74"/>
    </row>
    <row r="3" spans="1:10">
      <c r="B3" s="73"/>
      <c r="C3" s="73"/>
      <c r="F3" s="74"/>
    </row>
    <row r="4" spans="1:10">
      <c r="B4" s="73"/>
      <c r="C4" s="73"/>
      <c r="F4" s="74"/>
    </row>
    <row r="5" spans="1:10" ht="18.75">
      <c r="A5" s="75" t="s">
        <v>0</v>
      </c>
      <c r="B5" s="75"/>
      <c r="C5" s="75"/>
      <c r="D5" s="75"/>
      <c r="E5" s="75"/>
      <c r="F5" s="75"/>
    </row>
    <row r="6" spans="1:10" ht="15.75">
      <c r="A6" s="76" t="s">
        <v>1</v>
      </c>
      <c r="B6" s="76"/>
      <c r="C6" s="76"/>
      <c r="D6" s="76"/>
      <c r="E6" s="76"/>
      <c r="F6" s="76"/>
    </row>
    <row r="7" spans="1:10">
      <c r="A7" s="77" t="s">
        <v>2</v>
      </c>
      <c r="B7" s="77"/>
      <c r="C7" s="77"/>
      <c r="D7" s="77"/>
      <c r="E7" s="77"/>
      <c r="F7" s="77"/>
    </row>
    <row r="8" spans="1:10" ht="15.75" thickBot="1">
      <c r="A8" s="78" t="s">
        <v>3</v>
      </c>
      <c r="B8" s="78"/>
      <c r="C8" s="78"/>
      <c r="D8" s="78"/>
      <c r="E8" s="78"/>
      <c r="F8" s="78"/>
    </row>
    <row r="9" spans="1:10" ht="16.5" thickTop="1">
      <c r="A9" s="4"/>
      <c r="B9" s="4"/>
      <c r="C9" s="4"/>
      <c r="D9" s="5"/>
      <c r="E9" s="6"/>
      <c r="F9" s="7"/>
    </row>
    <row r="10" spans="1:10" ht="15.75">
      <c r="A10" s="4" t="s">
        <v>4</v>
      </c>
      <c r="B10" s="4"/>
      <c r="C10" s="4"/>
      <c r="D10" s="4"/>
      <c r="E10" s="7"/>
      <c r="F10" s="7">
        <v>41577858.740000002</v>
      </c>
      <c r="I10" s="3"/>
      <c r="J10" s="3"/>
    </row>
    <row r="11" spans="1:10" ht="15.75">
      <c r="A11" s="4" t="s">
        <v>5</v>
      </c>
      <c r="B11" s="4"/>
      <c r="C11" s="4"/>
      <c r="D11" s="4"/>
      <c r="E11" s="7"/>
      <c r="F11" s="7">
        <v>16420664.119999999</v>
      </c>
      <c r="I11" s="3"/>
      <c r="J11" s="3"/>
    </row>
    <row r="12" spans="1:10" ht="16.5" thickBot="1">
      <c r="A12" s="5" t="s">
        <v>6</v>
      </c>
      <c r="B12" s="4"/>
      <c r="C12" s="4"/>
      <c r="D12" s="5"/>
      <c r="E12" s="8"/>
      <c r="F12" s="9">
        <f>SUM(F10:F11)</f>
        <v>57998522.859999999</v>
      </c>
      <c r="I12" s="3"/>
      <c r="J12" s="3"/>
    </row>
    <row r="13" spans="1:10" ht="16.5" thickTop="1">
      <c r="A13" s="4"/>
      <c r="B13" s="4"/>
      <c r="C13" s="4"/>
      <c r="D13" s="10" t="s">
        <v>7</v>
      </c>
      <c r="E13" s="7"/>
      <c r="F13" s="7"/>
    </row>
    <row r="14" spans="1:10" ht="15.75">
      <c r="A14" s="11" t="s">
        <v>8</v>
      </c>
      <c r="B14" s="11" t="s">
        <v>9</v>
      </c>
      <c r="C14" s="11" t="s">
        <v>10</v>
      </c>
      <c r="D14" s="10" t="s">
        <v>11</v>
      </c>
      <c r="E14" s="7"/>
      <c r="F14" s="7"/>
    </row>
    <row r="15" spans="1:10" ht="15.75">
      <c r="A15" s="12" t="s">
        <v>12</v>
      </c>
      <c r="B15" s="4"/>
      <c r="C15" s="4"/>
      <c r="D15" s="13" t="s">
        <v>13</v>
      </c>
      <c r="E15" s="6">
        <f>+E16+E18+E21+E24+E26+E29+E34</f>
        <v>5391679.5100000016</v>
      </c>
      <c r="F15" s="7"/>
    </row>
    <row r="16" spans="1:10" ht="15.75">
      <c r="A16" s="14"/>
      <c r="B16" s="5">
        <v>11</v>
      </c>
      <c r="C16" s="4"/>
      <c r="D16" s="15" t="s">
        <v>14</v>
      </c>
      <c r="E16" s="6">
        <f>+E17</f>
        <v>3956370.2000000011</v>
      </c>
      <c r="F16" s="7"/>
    </row>
    <row r="17" spans="1:6" ht="15.75">
      <c r="A17" s="14"/>
      <c r="B17" s="4"/>
      <c r="C17" s="4">
        <v>111</v>
      </c>
      <c r="D17" s="16" t="s">
        <v>15</v>
      </c>
      <c r="E17" s="7">
        <v>3956370.2000000011</v>
      </c>
      <c r="F17" s="7"/>
    </row>
    <row r="18" spans="1:6" ht="15.75">
      <c r="A18" s="14"/>
      <c r="B18" s="5">
        <v>12</v>
      </c>
      <c r="C18" s="4"/>
      <c r="D18" s="15" t="s">
        <v>16</v>
      </c>
      <c r="E18" s="6">
        <f>SUM(E19:E20)</f>
        <v>0</v>
      </c>
      <c r="F18" s="7"/>
    </row>
    <row r="19" spans="1:6" ht="15.75">
      <c r="A19" s="14"/>
      <c r="B19" s="4"/>
      <c r="C19" s="4">
        <v>121</v>
      </c>
      <c r="D19" s="16" t="s">
        <v>17</v>
      </c>
      <c r="E19" s="7">
        <v>0</v>
      </c>
      <c r="F19" s="7"/>
    </row>
    <row r="20" spans="1:6" ht="15.75">
      <c r="A20" s="14"/>
      <c r="B20" s="4"/>
      <c r="C20" s="4">
        <v>123</v>
      </c>
      <c r="D20" s="16" t="s">
        <v>18</v>
      </c>
      <c r="E20" s="3">
        <v>0</v>
      </c>
      <c r="F20" s="7"/>
    </row>
    <row r="21" spans="1:6" ht="15.75">
      <c r="A21" s="14"/>
      <c r="B21" s="5">
        <v>13</v>
      </c>
      <c r="C21" s="4"/>
      <c r="D21" s="17" t="s">
        <v>19</v>
      </c>
      <c r="E21" s="6">
        <f>SUM(E22:E23)</f>
        <v>15400</v>
      </c>
      <c r="F21" s="7"/>
    </row>
    <row r="22" spans="1:6" ht="15.75">
      <c r="A22" s="14"/>
      <c r="B22" s="4"/>
      <c r="C22" s="4">
        <v>135</v>
      </c>
      <c r="D22" s="16" t="s">
        <v>20</v>
      </c>
      <c r="E22" s="7">
        <v>15400</v>
      </c>
      <c r="F22" s="7"/>
    </row>
    <row r="23" spans="1:6" ht="15.75">
      <c r="A23" s="14"/>
      <c r="B23" s="4"/>
      <c r="C23" s="4">
        <v>136</v>
      </c>
      <c r="D23" s="16" t="s">
        <v>21</v>
      </c>
      <c r="E23" s="7">
        <v>0</v>
      </c>
      <c r="F23" s="7"/>
    </row>
    <row r="24" spans="1:6" ht="15.75">
      <c r="A24" s="14"/>
      <c r="B24" s="5">
        <v>15</v>
      </c>
      <c r="C24" s="4"/>
      <c r="D24" s="17" t="s">
        <v>22</v>
      </c>
      <c r="E24" s="6">
        <f>+E25</f>
        <v>820670</v>
      </c>
      <c r="F24" s="7"/>
    </row>
    <row r="25" spans="1:6" ht="15.75">
      <c r="A25" s="14"/>
      <c r="B25" s="4"/>
      <c r="C25" s="4">
        <v>151</v>
      </c>
      <c r="D25" s="16" t="s">
        <v>23</v>
      </c>
      <c r="E25" s="3">
        <v>820670</v>
      </c>
      <c r="F25" s="7"/>
    </row>
    <row r="26" spans="1:6" ht="15.75">
      <c r="A26" s="14"/>
      <c r="B26" s="5">
        <v>16</v>
      </c>
      <c r="C26" s="4"/>
      <c r="D26" s="17" t="s">
        <v>24</v>
      </c>
      <c r="E26" s="6">
        <f>SUM(E27:E28)</f>
        <v>44250</v>
      </c>
      <c r="F26" s="7"/>
    </row>
    <row r="27" spans="1:6" ht="15.75">
      <c r="A27" s="14"/>
      <c r="B27" s="4"/>
      <c r="C27" s="4">
        <v>161</v>
      </c>
      <c r="D27" s="16" t="s">
        <v>25</v>
      </c>
      <c r="E27" s="7">
        <v>44250</v>
      </c>
      <c r="F27" s="7"/>
    </row>
    <row r="28" spans="1:6" ht="15.75">
      <c r="A28" s="14"/>
      <c r="B28" s="4"/>
      <c r="C28" s="4">
        <v>162</v>
      </c>
      <c r="D28" s="16" t="s">
        <v>26</v>
      </c>
      <c r="E28" s="3">
        <v>0</v>
      </c>
      <c r="F28" s="7"/>
    </row>
    <row r="29" spans="1:6" ht="15.75">
      <c r="A29" s="14"/>
      <c r="B29" s="5">
        <v>18</v>
      </c>
      <c r="C29" s="4"/>
      <c r="D29" s="17" t="s">
        <v>27</v>
      </c>
      <c r="E29" s="6">
        <f>SUM(E30:E33)</f>
        <v>0</v>
      </c>
      <c r="F29" s="7"/>
    </row>
    <row r="30" spans="1:6" ht="15.75">
      <c r="A30" s="14"/>
      <c r="B30" s="4"/>
      <c r="C30" s="4">
        <v>181</v>
      </c>
      <c r="D30" s="16" t="s">
        <v>28</v>
      </c>
      <c r="E30" s="3">
        <v>0</v>
      </c>
      <c r="F30" s="7"/>
    </row>
    <row r="31" spans="1:6" ht="15.75">
      <c r="A31" s="14"/>
      <c r="B31" s="4"/>
      <c r="C31" s="4">
        <v>182</v>
      </c>
      <c r="D31" s="16" t="s">
        <v>29</v>
      </c>
      <c r="E31" s="7">
        <v>0</v>
      </c>
      <c r="F31" s="7"/>
    </row>
    <row r="32" spans="1:6" ht="15.75">
      <c r="A32" s="4"/>
      <c r="B32" s="4"/>
      <c r="C32" s="4">
        <v>183</v>
      </c>
      <c r="D32" s="16" t="s">
        <v>30</v>
      </c>
      <c r="E32" s="3">
        <v>0</v>
      </c>
      <c r="F32" s="7"/>
    </row>
    <row r="33" spans="1:8" ht="15.75">
      <c r="A33" s="4"/>
      <c r="B33" s="4"/>
      <c r="C33" s="4">
        <v>184</v>
      </c>
      <c r="D33" s="16" t="s">
        <v>31</v>
      </c>
      <c r="E33" s="3">
        <v>0</v>
      </c>
      <c r="F33" s="7"/>
    </row>
    <row r="34" spans="1:8" ht="15.75">
      <c r="A34" s="4"/>
      <c r="B34" s="5">
        <v>19</v>
      </c>
      <c r="C34" s="5"/>
      <c r="D34" s="17" t="s">
        <v>32</v>
      </c>
      <c r="E34" s="6">
        <f>SUM(E35:E36)</f>
        <v>554989.31000000006</v>
      </c>
      <c r="F34" s="7"/>
    </row>
    <row r="35" spans="1:8" ht="15.75">
      <c r="A35" s="4"/>
      <c r="B35" s="4"/>
      <c r="C35" s="4">
        <v>191</v>
      </c>
      <c r="D35" s="16" t="s">
        <v>33</v>
      </c>
      <c r="E35" s="3">
        <v>266293.62</v>
      </c>
      <c r="F35" s="7"/>
    </row>
    <row r="36" spans="1:8" ht="15.75">
      <c r="A36" s="4"/>
      <c r="B36" s="4"/>
      <c r="C36" s="4">
        <v>192</v>
      </c>
      <c r="D36" s="16" t="s">
        <v>34</v>
      </c>
      <c r="E36" s="3">
        <v>288695.69</v>
      </c>
      <c r="F36" s="7"/>
    </row>
    <row r="37" spans="1:8" ht="15.75">
      <c r="A37" s="4"/>
      <c r="B37" s="4"/>
      <c r="C37" s="4"/>
      <c r="D37" s="16"/>
      <c r="E37" s="3"/>
      <c r="F37" s="7"/>
    </row>
    <row r="38" spans="1:8" s="19" customFormat="1" ht="15.75">
      <c r="A38" s="5"/>
      <c r="B38" s="5"/>
      <c r="C38" s="5"/>
      <c r="D38" s="6" t="s">
        <v>35</v>
      </c>
      <c r="E38" s="6"/>
      <c r="F38" s="6">
        <f>+E15</f>
        <v>5391679.5100000016</v>
      </c>
      <c r="G38" s="18"/>
      <c r="H38" s="18"/>
    </row>
    <row r="39" spans="1:8" s="19" customFormat="1" ht="15.75">
      <c r="A39" s="12" t="s">
        <v>36</v>
      </c>
      <c r="B39" s="5"/>
      <c r="C39" s="5"/>
      <c r="D39" s="20" t="s">
        <v>37</v>
      </c>
      <c r="E39" s="6">
        <f>+E40+E46+E51+E54+E57+E60+E73+E75+E78</f>
        <v>7846345.0599999996</v>
      </c>
      <c r="F39" s="6"/>
      <c r="G39" s="18"/>
      <c r="H39" s="18"/>
    </row>
    <row r="40" spans="1:8" s="19" customFormat="1" ht="15.75">
      <c r="A40" s="12"/>
      <c r="B40" s="5">
        <v>21</v>
      </c>
      <c r="C40" s="5"/>
      <c r="D40" s="20" t="s">
        <v>38</v>
      </c>
      <c r="E40" s="6">
        <f>SUM(E41:E45)</f>
        <v>1648794.8399999999</v>
      </c>
      <c r="F40" s="6"/>
      <c r="G40" s="18"/>
      <c r="H40" s="18"/>
    </row>
    <row r="41" spans="1:8" s="19" customFormat="1" ht="15.75">
      <c r="A41" s="12"/>
      <c r="B41" s="5"/>
      <c r="C41" s="4">
        <v>211</v>
      </c>
      <c r="D41" s="21" t="s">
        <v>39</v>
      </c>
      <c r="E41" s="7">
        <v>0</v>
      </c>
      <c r="F41" s="6"/>
      <c r="G41" s="18"/>
      <c r="H41" s="18"/>
    </row>
    <row r="42" spans="1:8" s="19" customFormat="1" ht="15.75">
      <c r="A42" s="12"/>
      <c r="B42" s="5"/>
      <c r="C42" s="4">
        <v>212</v>
      </c>
      <c r="D42" s="16" t="s">
        <v>40</v>
      </c>
      <c r="E42" s="3">
        <v>37860.870000000003</v>
      </c>
      <c r="F42" s="6"/>
      <c r="G42" s="18"/>
      <c r="H42" s="18"/>
    </row>
    <row r="43" spans="1:8" ht="15.75">
      <c r="A43" s="4"/>
      <c r="B43" s="4"/>
      <c r="C43" s="4">
        <v>213</v>
      </c>
      <c r="D43" s="16" t="s">
        <v>41</v>
      </c>
      <c r="E43" s="3">
        <v>732612.81</v>
      </c>
      <c r="F43" s="7"/>
      <c r="G43" s="18"/>
    </row>
    <row r="44" spans="1:8" ht="15.75">
      <c r="A44" s="4"/>
      <c r="B44" s="4"/>
      <c r="C44" s="4">
        <v>214</v>
      </c>
      <c r="D44" s="16" t="s">
        <v>42</v>
      </c>
      <c r="E44" s="3">
        <v>4399.96</v>
      </c>
      <c r="F44" s="7"/>
      <c r="G44" s="18"/>
    </row>
    <row r="45" spans="1:8" ht="15.75">
      <c r="A45" s="4"/>
      <c r="B45" s="4"/>
      <c r="C45" s="4">
        <v>215</v>
      </c>
      <c r="D45" s="16" t="s">
        <v>43</v>
      </c>
      <c r="E45" s="7">
        <v>873921.2</v>
      </c>
      <c r="F45" s="7"/>
      <c r="G45" s="18"/>
    </row>
    <row r="46" spans="1:8" ht="15.75">
      <c r="A46" s="4"/>
      <c r="B46" s="5">
        <v>22</v>
      </c>
      <c r="C46" s="4"/>
      <c r="D46" s="17" t="s">
        <v>44</v>
      </c>
      <c r="E46" s="6">
        <f>SUM(E47:E50)</f>
        <v>880335.91</v>
      </c>
      <c r="F46" s="7"/>
    </row>
    <row r="47" spans="1:8" ht="15.75">
      <c r="A47" s="4"/>
      <c r="B47" s="4"/>
      <c r="C47" s="4">
        <v>221</v>
      </c>
      <c r="D47" s="16" t="s">
        <v>45</v>
      </c>
      <c r="E47" s="7">
        <v>832957.81</v>
      </c>
      <c r="F47" s="7"/>
    </row>
    <row r="48" spans="1:8" ht="15.75">
      <c r="A48" s="4"/>
      <c r="B48" s="4"/>
      <c r="C48" s="4">
        <v>222</v>
      </c>
      <c r="D48" s="16" t="s">
        <v>46</v>
      </c>
      <c r="E48" s="3">
        <v>42775.75</v>
      </c>
      <c r="F48" s="7"/>
    </row>
    <row r="49" spans="1:14" ht="15.75">
      <c r="A49" s="4"/>
      <c r="B49" s="4"/>
      <c r="C49" s="4">
        <v>223</v>
      </c>
      <c r="D49" s="16" t="s">
        <v>47</v>
      </c>
      <c r="E49" s="3">
        <v>2470</v>
      </c>
      <c r="F49" s="7"/>
    </row>
    <row r="50" spans="1:14" ht="15.75">
      <c r="A50" s="4"/>
      <c r="B50" s="4"/>
      <c r="C50" s="4">
        <v>224</v>
      </c>
      <c r="D50" s="16" t="s">
        <v>48</v>
      </c>
      <c r="E50" s="3">
        <v>2132.35</v>
      </c>
      <c r="F50" s="7"/>
    </row>
    <row r="51" spans="1:14" ht="15.75">
      <c r="A51" s="4"/>
      <c r="B51" s="5">
        <v>23</v>
      </c>
      <c r="C51" s="4"/>
      <c r="D51" s="22" t="s">
        <v>49</v>
      </c>
      <c r="E51" s="6">
        <f>SUM(E52:E53)</f>
        <v>38498.959999999999</v>
      </c>
      <c r="F51" s="7"/>
    </row>
    <row r="52" spans="1:14" ht="15.75">
      <c r="A52" s="4"/>
      <c r="B52" s="4"/>
      <c r="C52" s="4">
        <v>231</v>
      </c>
      <c r="D52" s="23" t="s">
        <v>50</v>
      </c>
      <c r="E52" s="7">
        <v>0</v>
      </c>
      <c r="F52" s="7"/>
    </row>
    <row r="53" spans="1:14" ht="15.75">
      <c r="A53" s="4"/>
      <c r="B53" s="4"/>
      <c r="C53" s="4">
        <v>232</v>
      </c>
      <c r="D53" s="23" t="s">
        <v>51</v>
      </c>
      <c r="E53" s="7">
        <v>38498.959999999999</v>
      </c>
      <c r="F53" s="7"/>
    </row>
    <row r="54" spans="1:14" ht="15.75">
      <c r="A54" s="4"/>
      <c r="B54" s="5">
        <v>24</v>
      </c>
      <c r="C54" s="5"/>
      <c r="D54" s="22" t="s">
        <v>52</v>
      </c>
      <c r="E54" s="6">
        <f>SUM(E55:E56)</f>
        <v>18096</v>
      </c>
      <c r="F54" s="7"/>
    </row>
    <row r="55" spans="1:14" ht="15.75">
      <c r="A55" s="4"/>
      <c r="B55" s="4"/>
      <c r="C55" s="4">
        <v>241</v>
      </c>
      <c r="D55" s="23" t="s">
        <v>53</v>
      </c>
      <c r="E55" s="7">
        <v>0</v>
      </c>
      <c r="F55" s="7"/>
    </row>
    <row r="56" spans="1:14" ht="15.75">
      <c r="A56" s="4"/>
      <c r="B56" s="4"/>
      <c r="C56" s="4">
        <v>242</v>
      </c>
      <c r="D56" s="23" t="s">
        <v>54</v>
      </c>
      <c r="E56" s="3">
        <v>18096</v>
      </c>
      <c r="F56" s="7"/>
    </row>
    <row r="57" spans="1:14" ht="15.75">
      <c r="A57" s="4"/>
      <c r="B57" s="5">
        <v>25</v>
      </c>
      <c r="C57" s="4"/>
      <c r="D57" s="22" t="s">
        <v>55</v>
      </c>
      <c r="E57" s="6">
        <f>SUM(E58:E59)</f>
        <v>89600</v>
      </c>
      <c r="F57" s="7"/>
    </row>
    <row r="58" spans="1:14" ht="15.75">
      <c r="A58" s="4"/>
      <c r="B58" s="4"/>
      <c r="C58" s="4">
        <v>251</v>
      </c>
      <c r="D58" s="23" t="s">
        <v>56</v>
      </c>
      <c r="E58" s="3">
        <v>86100</v>
      </c>
      <c r="F58" s="7"/>
    </row>
    <row r="59" spans="1:14" ht="15.75">
      <c r="A59" s="4"/>
      <c r="B59" s="4"/>
      <c r="C59" s="4">
        <v>252</v>
      </c>
      <c r="D59" s="23" t="s">
        <v>57</v>
      </c>
      <c r="E59" s="3">
        <v>3500</v>
      </c>
      <c r="F59" s="7"/>
    </row>
    <row r="60" spans="1:14" s="3" customFormat="1" ht="15.75">
      <c r="A60" s="4"/>
      <c r="B60" s="5">
        <v>26</v>
      </c>
      <c r="C60" s="4"/>
      <c r="D60" s="22" t="s">
        <v>58</v>
      </c>
      <c r="E60" s="6">
        <f>SUM(E69:E72)</f>
        <v>1257489.76</v>
      </c>
      <c r="F60" s="7"/>
      <c r="I60"/>
      <c r="J60"/>
      <c r="K60"/>
      <c r="L60"/>
      <c r="M60"/>
      <c r="N60"/>
    </row>
    <row r="61" spans="1:14" s="3" customFormat="1">
      <c r="A61"/>
      <c r="B61" s="73"/>
      <c r="C61" s="73"/>
      <c r="D61" s="1"/>
      <c r="E61" s="2"/>
      <c r="F61" s="74"/>
      <c r="I61"/>
      <c r="J61"/>
      <c r="K61"/>
      <c r="L61"/>
      <c r="M61"/>
      <c r="N61"/>
    </row>
    <row r="62" spans="1:14" s="3" customFormat="1">
      <c r="A62"/>
      <c r="B62" s="73"/>
      <c r="C62" s="73"/>
      <c r="D62" s="1"/>
      <c r="E62" s="2"/>
      <c r="F62" s="74"/>
      <c r="I62"/>
      <c r="J62"/>
      <c r="K62"/>
      <c r="L62"/>
      <c r="M62"/>
      <c r="N62"/>
    </row>
    <row r="63" spans="1:14" s="3" customFormat="1">
      <c r="A63"/>
      <c r="B63" s="73"/>
      <c r="C63" s="73"/>
      <c r="D63" s="1"/>
      <c r="E63" s="2"/>
      <c r="F63" s="74"/>
      <c r="I63"/>
      <c r="J63"/>
      <c r="K63"/>
      <c r="L63"/>
      <c r="M63"/>
      <c r="N63"/>
    </row>
    <row r="64" spans="1:14" s="3" customFormat="1">
      <c r="A64"/>
      <c r="B64" s="73"/>
      <c r="C64" s="73"/>
      <c r="D64" s="1"/>
      <c r="E64" s="2"/>
      <c r="F64" s="74"/>
      <c r="I64"/>
      <c r="J64"/>
      <c r="K64"/>
      <c r="L64"/>
      <c r="M64"/>
      <c r="N64"/>
    </row>
    <row r="65" spans="1:14" s="3" customFormat="1" ht="18.75">
      <c r="A65" s="75" t="s">
        <v>0</v>
      </c>
      <c r="B65" s="75"/>
      <c r="C65" s="75"/>
      <c r="D65" s="75"/>
      <c r="E65" s="75"/>
      <c r="F65" s="75"/>
      <c r="I65"/>
      <c r="J65"/>
      <c r="K65"/>
      <c r="L65"/>
      <c r="M65"/>
      <c r="N65"/>
    </row>
    <row r="66" spans="1:14" s="3" customFormat="1" ht="15.75">
      <c r="A66" s="76" t="s">
        <v>1</v>
      </c>
      <c r="B66" s="76"/>
      <c r="C66" s="76"/>
      <c r="D66" s="76"/>
      <c r="E66" s="76"/>
      <c r="F66" s="76"/>
      <c r="I66"/>
      <c r="J66"/>
      <c r="K66"/>
      <c r="L66"/>
      <c r="M66"/>
      <c r="N66"/>
    </row>
    <row r="67" spans="1:14" s="3" customFormat="1">
      <c r="A67" s="77" t="s">
        <v>2</v>
      </c>
      <c r="B67" s="77"/>
      <c r="C67" s="77"/>
      <c r="D67" s="77"/>
      <c r="E67" s="77"/>
      <c r="F67" s="77"/>
      <c r="I67"/>
      <c r="J67"/>
      <c r="K67"/>
      <c r="L67"/>
      <c r="M67"/>
      <c r="N67"/>
    </row>
    <row r="68" spans="1:14" s="3" customFormat="1" ht="15.75" thickBot="1">
      <c r="A68" s="78" t="s">
        <v>3</v>
      </c>
      <c r="B68" s="78"/>
      <c r="C68" s="78"/>
      <c r="D68" s="78"/>
      <c r="E68" s="78"/>
      <c r="F68" s="78"/>
      <c r="I68"/>
      <c r="J68"/>
      <c r="K68"/>
      <c r="L68"/>
      <c r="M68"/>
      <c r="N68"/>
    </row>
    <row r="69" spans="1:14" s="3" customFormat="1" ht="16.5" thickTop="1">
      <c r="A69" s="4"/>
      <c r="B69" s="4"/>
      <c r="C69" s="4">
        <v>261</v>
      </c>
      <c r="D69" s="23" t="s">
        <v>59</v>
      </c>
      <c r="E69" s="3">
        <v>1131288.76</v>
      </c>
      <c r="F69" s="7"/>
      <c r="I69"/>
      <c r="J69"/>
      <c r="K69"/>
      <c r="L69"/>
      <c r="M69"/>
      <c r="N69"/>
    </row>
    <row r="70" spans="1:14" s="3" customFormat="1" ht="15.75">
      <c r="A70" s="4"/>
      <c r="B70" s="4"/>
      <c r="C70" s="4">
        <v>263</v>
      </c>
      <c r="D70" s="23" t="s">
        <v>60</v>
      </c>
      <c r="E70" s="3">
        <v>0</v>
      </c>
      <c r="F70" s="7"/>
      <c r="I70"/>
      <c r="J70"/>
      <c r="K70"/>
      <c r="L70"/>
      <c r="M70"/>
      <c r="N70"/>
    </row>
    <row r="71" spans="1:14" s="3" customFormat="1" ht="15.75">
      <c r="A71" s="4"/>
      <c r="B71" s="4"/>
      <c r="C71" s="4">
        <v>264</v>
      </c>
      <c r="D71" s="23" t="s">
        <v>61</v>
      </c>
      <c r="E71" s="3">
        <v>126201</v>
      </c>
      <c r="F71" s="7"/>
      <c r="I71"/>
      <c r="J71"/>
      <c r="K71"/>
      <c r="L71"/>
      <c r="M71"/>
      <c r="N71"/>
    </row>
    <row r="72" spans="1:14" s="3" customFormat="1" ht="15.75">
      <c r="A72" s="4"/>
      <c r="B72" s="4"/>
      <c r="C72" s="4">
        <v>269</v>
      </c>
      <c r="D72" s="16" t="s">
        <v>62</v>
      </c>
      <c r="E72" s="3">
        <v>0</v>
      </c>
      <c r="F72" s="7"/>
      <c r="I72"/>
      <c r="J72"/>
      <c r="K72"/>
      <c r="L72"/>
      <c r="M72"/>
      <c r="N72"/>
    </row>
    <row r="73" spans="1:14" ht="15.75">
      <c r="A73" s="4"/>
      <c r="B73" s="5">
        <v>27</v>
      </c>
      <c r="C73" s="5"/>
      <c r="D73" s="24" t="s">
        <v>63</v>
      </c>
      <c r="E73" s="6">
        <f>+E74</f>
        <v>362717.21</v>
      </c>
      <c r="F73" s="7"/>
    </row>
    <row r="74" spans="1:14" ht="15.75">
      <c r="A74" s="4"/>
      <c r="B74" s="4"/>
      <c r="C74" s="4">
        <v>273</v>
      </c>
      <c r="D74" s="16" t="s">
        <v>64</v>
      </c>
      <c r="E74" s="3">
        <v>362717.21</v>
      </c>
      <c r="F74" s="7"/>
    </row>
    <row r="75" spans="1:14" ht="15.75">
      <c r="A75" s="4"/>
      <c r="B75" s="5">
        <v>28</v>
      </c>
      <c r="C75" s="4"/>
      <c r="D75" s="17" t="s">
        <v>65</v>
      </c>
      <c r="E75" s="6">
        <f>SUM(E76:E77)</f>
        <v>136467.21000000002</v>
      </c>
      <c r="F75" s="7"/>
    </row>
    <row r="76" spans="1:14" ht="15.75">
      <c r="A76" s="4"/>
      <c r="B76" s="5"/>
      <c r="C76" s="4">
        <v>281</v>
      </c>
      <c r="D76" s="25" t="s">
        <v>66</v>
      </c>
      <c r="E76" s="7">
        <v>0</v>
      </c>
      <c r="F76" s="7"/>
    </row>
    <row r="77" spans="1:14" ht="15.75">
      <c r="A77" s="4"/>
      <c r="B77" s="4"/>
      <c r="C77" s="4">
        <v>282</v>
      </c>
      <c r="D77" s="16" t="s">
        <v>67</v>
      </c>
      <c r="E77" s="3">
        <v>136467.21000000002</v>
      </c>
      <c r="F77" s="7"/>
    </row>
    <row r="78" spans="1:14" ht="15.75">
      <c r="A78" s="4"/>
      <c r="B78" s="5">
        <v>29</v>
      </c>
      <c r="C78" s="5"/>
      <c r="D78" s="17" t="s">
        <v>68</v>
      </c>
      <c r="E78" s="6">
        <f>SUM(E79:E82)</f>
        <v>3414345.17</v>
      </c>
      <c r="F78" s="7"/>
    </row>
    <row r="79" spans="1:14" ht="15.75">
      <c r="A79" s="4"/>
      <c r="B79" s="4"/>
      <c r="C79" s="4">
        <v>292</v>
      </c>
      <c r="D79" s="16" t="s">
        <v>69</v>
      </c>
      <c r="E79" s="3">
        <v>21434.080000000002</v>
      </c>
      <c r="F79" s="7"/>
      <c r="J79" s="26"/>
      <c r="K79" s="26"/>
    </row>
    <row r="80" spans="1:14" s="31" customFormat="1" ht="15.75">
      <c r="A80" s="27"/>
      <c r="B80" s="27"/>
      <c r="C80" s="27">
        <v>296</v>
      </c>
      <c r="D80" s="28" t="s">
        <v>70</v>
      </c>
      <c r="E80" s="3">
        <v>2762638.34</v>
      </c>
      <c r="F80" s="29"/>
      <c r="G80" s="3"/>
      <c r="H80" s="30"/>
    </row>
    <row r="81" spans="1:14" s="31" customFormat="1" ht="15.75">
      <c r="A81" s="27"/>
      <c r="B81" s="27"/>
      <c r="C81" s="27">
        <v>297</v>
      </c>
      <c r="D81" s="28" t="s">
        <v>71</v>
      </c>
      <c r="E81" s="30">
        <v>585153.52</v>
      </c>
      <c r="F81" s="29"/>
      <c r="G81" s="3"/>
      <c r="H81" s="30"/>
      <c r="I81" s="7"/>
      <c r="J81" s="32"/>
    </row>
    <row r="82" spans="1:14" s="31" customFormat="1" ht="15.75">
      <c r="A82" s="27"/>
      <c r="B82" s="27"/>
      <c r="C82" s="27">
        <v>299</v>
      </c>
      <c r="D82" s="28" t="s">
        <v>68</v>
      </c>
      <c r="E82" s="30">
        <v>45119.23</v>
      </c>
      <c r="F82" s="29"/>
      <c r="G82" s="3"/>
      <c r="H82" s="30"/>
    </row>
    <row r="83" spans="1:14" ht="15.75">
      <c r="A83" s="4"/>
      <c r="B83" s="4"/>
      <c r="C83" s="4"/>
      <c r="D83" s="5" t="s">
        <v>72</v>
      </c>
      <c r="E83" s="6"/>
      <c r="F83" s="6">
        <f>+E39</f>
        <v>7846345.0599999996</v>
      </c>
    </row>
    <row r="84" spans="1:14" ht="15.75">
      <c r="A84" s="12" t="s">
        <v>73</v>
      </c>
      <c r="B84" s="4"/>
      <c r="C84" s="4"/>
      <c r="D84" s="20" t="s">
        <v>74</v>
      </c>
      <c r="E84" s="6">
        <f>+E85+E88+E90+E95+E100+E103+E98</f>
        <v>527504.91</v>
      </c>
      <c r="F84" s="7"/>
    </row>
    <row r="85" spans="1:14" s="19" customFormat="1" ht="15.75">
      <c r="A85" s="5"/>
      <c r="B85" s="5">
        <v>31</v>
      </c>
      <c r="C85" s="5"/>
      <c r="D85" s="20" t="s">
        <v>75</v>
      </c>
      <c r="E85" s="6">
        <f>SUM(E86:E87)</f>
        <v>153079</v>
      </c>
      <c r="F85" s="6"/>
      <c r="G85" s="18"/>
      <c r="H85" s="18"/>
    </row>
    <row r="86" spans="1:14" ht="15.75">
      <c r="A86" s="4"/>
      <c r="B86" s="4"/>
      <c r="C86" s="4">
        <v>311</v>
      </c>
      <c r="D86" s="16" t="s">
        <v>76</v>
      </c>
      <c r="E86" s="30">
        <v>149079</v>
      </c>
      <c r="F86" s="7"/>
    </row>
    <row r="87" spans="1:14" ht="15.75">
      <c r="A87" s="4"/>
      <c r="B87" s="4"/>
      <c r="C87" s="4">
        <v>313</v>
      </c>
      <c r="D87" s="16" t="s">
        <v>77</v>
      </c>
      <c r="E87" s="30">
        <v>4000</v>
      </c>
      <c r="F87" s="7"/>
    </row>
    <row r="88" spans="1:14" ht="15.75">
      <c r="A88" s="4"/>
      <c r="B88" s="5">
        <v>32</v>
      </c>
      <c r="C88" s="5"/>
      <c r="D88" s="15" t="s">
        <v>78</v>
      </c>
      <c r="E88" s="6">
        <f>+E89</f>
        <v>3496</v>
      </c>
      <c r="F88" s="7"/>
    </row>
    <row r="89" spans="1:14" s="3" customFormat="1" ht="15.75">
      <c r="A89" s="4"/>
      <c r="B89" s="4"/>
      <c r="C89" s="4">
        <v>323</v>
      </c>
      <c r="D89" s="16" t="s">
        <v>79</v>
      </c>
      <c r="E89" s="2">
        <v>3496</v>
      </c>
      <c r="F89" s="7"/>
      <c r="I89"/>
      <c r="J89"/>
      <c r="K89"/>
      <c r="L89"/>
      <c r="M89"/>
      <c r="N89"/>
    </row>
    <row r="90" spans="1:14" s="3" customFormat="1" ht="15.75">
      <c r="A90" s="4"/>
      <c r="B90" s="5">
        <v>33</v>
      </c>
      <c r="C90" s="4"/>
      <c r="D90" s="17" t="s">
        <v>80</v>
      </c>
      <c r="E90" s="6">
        <f>SUM(E91:E94)</f>
        <v>9675.9399999999987</v>
      </c>
      <c r="F90" s="7"/>
      <c r="I90"/>
      <c r="J90"/>
      <c r="K90"/>
      <c r="L90"/>
      <c r="M90"/>
      <c r="N90"/>
    </row>
    <row r="91" spans="1:14" s="3" customFormat="1" ht="15.75">
      <c r="A91" s="4"/>
      <c r="B91" s="4"/>
      <c r="C91" s="4">
        <v>331</v>
      </c>
      <c r="D91" s="16" t="s">
        <v>81</v>
      </c>
      <c r="E91" s="7">
        <v>0</v>
      </c>
      <c r="F91" s="7"/>
      <c r="I91"/>
      <c r="J91"/>
      <c r="K91"/>
      <c r="L91"/>
      <c r="M91"/>
      <c r="N91"/>
    </row>
    <row r="92" spans="1:14" s="3" customFormat="1" ht="15.75">
      <c r="A92" s="4"/>
      <c r="B92" s="4"/>
      <c r="C92" s="4">
        <v>332</v>
      </c>
      <c r="D92" s="16" t="s">
        <v>82</v>
      </c>
      <c r="E92" s="2">
        <v>3883</v>
      </c>
      <c r="F92" s="7"/>
      <c r="I92"/>
      <c r="J92"/>
      <c r="K92"/>
      <c r="L92"/>
      <c r="M92"/>
      <c r="N92"/>
    </row>
    <row r="93" spans="1:14" s="3" customFormat="1" ht="15.75">
      <c r="A93" s="4"/>
      <c r="B93" s="4"/>
      <c r="C93" s="4">
        <v>333</v>
      </c>
      <c r="D93" s="16" t="s">
        <v>83</v>
      </c>
      <c r="E93" s="2">
        <v>5792.94</v>
      </c>
      <c r="F93" s="7"/>
      <c r="I93"/>
      <c r="J93"/>
      <c r="K93"/>
      <c r="L93"/>
      <c r="M93"/>
      <c r="N93"/>
    </row>
    <row r="94" spans="1:14" s="3" customFormat="1" ht="15.75">
      <c r="A94" s="4"/>
      <c r="B94" s="4"/>
      <c r="C94" s="4">
        <v>334</v>
      </c>
      <c r="D94" s="16" t="s">
        <v>84</v>
      </c>
      <c r="E94" s="7">
        <v>0</v>
      </c>
      <c r="F94" s="7"/>
      <c r="I94"/>
      <c r="J94"/>
      <c r="K94"/>
      <c r="L94"/>
      <c r="M94"/>
      <c r="N94"/>
    </row>
    <row r="95" spans="1:14" s="3" customFormat="1" ht="15.75">
      <c r="A95" s="4"/>
      <c r="B95" s="5">
        <v>34</v>
      </c>
      <c r="C95" s="5"/>
      <c r="D95" s="17" t="s">
        <v>85</v>
      </c>
      <c r="E95" s="6">
        <f>SUM(E96:E97)</f>
        <v>238251.13</v>
      </c>
      <c r="F95" s="7"/>
      <c r="I95"/>
      <c r="J95"/>
      <c r="K95"/>
      <c r="L95"/>
      <c r="M95"/>
      <c r="N95"/>
    </row>
    <row r="96" spans="1:14" s="3" customFormat="1" ht="15.75">
      <c r="A96" s="4"/>
      <c r="B96" s="4"/>
      <c r="C96" s="4">
        <v>341</v>
      </c>
      <c r="D96" s="16" t="s">
        <v>86</v>
      </c>
      <c r="E96" s="30">
        <v>236542.13</v>
      </c>
      <c r="F96" s="7"/>
      <c r="I96"/>
      <c r="J96"/>
      <c r="K96"/>
      <c r="L96"/>
      <c r="M96"/>
      <c r="N96"/>
    </row>
    <row r="97" spans="1:14" s="3" customFormat="1" ht="15.75">
      <c r="A97" s="4"/>
      <c r="B97" s="4"/>
      <c r="C97" s="4">
        <v>343</v>
      </c>
      <c r="D97" s="16" t="s">
        <v>87</v>
      </c>
      <c r="E97" s="2">
        <v>1709</v>
      </c>
      <c r="F97" s="7"/>
      <c r="I97"/>
      <c r="J97"/>
      <c r="K97"/>
      <c r="L97"/>
      <c r="M97"/>
      <c r="N97"/>
    </row>
    <row r="98" spans="1:14" s="3" customFormat="1" ht="15.75">
      <c r="A98" s="4"/>
      <c r="B98" s="5">
        <v>35</v>
      </c>
      <c r="C98" s="4"/>
      <c r="D98" s="15" t="s">
        <v>88</v>
      </c>
      <c r="E98" s="6">
        <f>SUM(E99:E99)</f>
        <v>931</v>
      </c>
      <c r="F98" s="7"/>
      <c r="I98"/>
      <c r="J98"/>
      <c r="K98"/>
      <c r="L98"/>
      <c r="M98"/>
      <c r="N98"/>
    </row>
    <row r="99" spans="1:14" s="3" customFormat="1" ht="15.75">
      <c r="A99" s="4"/>
      <c r="B99" s="4"/>
      <c r="C99" s="4">
        <v>352</v>
      </c>
      <c r="D99" s="16" t="s">
        <v>89</v>
      </c>
      <c r="E99" s="2">
        <v>931</v>
      </c>
      <c r="F99" s="7"/>
      <c r="I99"/>
      <c r="J99"/>
      <c r="K99"/>
      <c r="L99"/>
      <c r="M99"/>
      <c r="N99"/>
    </row>
    <row r="100" spans="1:14" s="3" customFormat="1" ht="15.75">
      <c r="A100" s="4"/>
      <c r="B100" s="33" t="s">
        <v>90</v>
      </c>
      <c r="C100" s="4"/>
      <c r="D100" s="15" t="s">
        <v>91</v>
      </c>
      <c r="E100" s="6">
        <f>SUM(E101:E102)</f>
        <v>2430.96</v>
      </c>
      <c r="F100" s="7"/>
      <c r="I100"/>
      <c r="J100"/>
      <c r="K100"/>
      <c r="L100"/>
      <c r="M100"/>
      <c r="N100"/>
    </row>
    <row r="101" spans="1:14" s="3" customFormat="1" ht="15.75">
      <c r="A101" s="4"/>
      <c r="B101" s="33"/>
      <c r="C101" s="4">
        <v>363</v>
      </c>
      <c r="D101" s="16" t="s">
        <v>92</v>
      </c>
      <c r="E101" s="2">
        <v>891.11</v>
      </c>
      <c r="F101" s="7"/>
      <c r="I101"/>
      <c r="J101"/>
      <c r="K101"/>
      <c r="L101"/>
      <c r="M101"/>
      <c r="N101"/>
    </row>
    <row r="102" spans="1:14" s="3" customFormat="1" ht="15.75">
      <c r="A102" s="4"/>
      <c r="B102" s="4"/>
      <c r="C102" s="4">
        <v>365</v>
      </c>
      <c r="D102" s="16" t="s">
        <v>93</v>
      </c>
      <c r="E102" s="2">
        <v>1539.85</v>
      </c>
      <c r="F102" s="7"/>
      <c r="I102"/>
      <c r="J102"/>
      <c r="K102"/>
      <c r="L102"/>
      <c r="M102"/>
      <c r="N102"/>
    </row>
    <row r="103" spans="1:14" s="3" customFormat="1" ht="15.75">
      <c r="A103" s="4"/>
      <c r="B103" s="5">
        <v>39</v>
      </c>
      <c r="C103" s="5"/>
      <c r="D103" s="17" t="s">
        <v>94</v>
      </c>
      <c r="E103" s="6">
        <f>SUM(E104:E110)</f>
        <v>119640.88</v>
      </c>
      <c r="F103" s="7"/>
      <c r="I103"/>
      <c r="J103"/>
      <c r="K103"/>
      <c r="L103"/>
      <c r="M103"/>
      <c r="N103"/>
    </row>
    <row r="104" spans="1:14" s="3" customFormat="1" ht="15.75">
      <c r="A104" s="4"/>
      <c r="B104" s="4"/>
      <c r="C104" s="4">
        <v>391</v>
      </c>
      <c r="D104" s="28" t="s">
        <v>95</v>
      </c>
      <c r="E104" s="7">
        <v>0</v>
      </c>
      <c r="F104" s="7"/>
      <c r="I104"/>
      <c r="J104"/>
      <c r="K104"/>
      <c r="L104"/>
      <c r="M104"/>
      <c r="N104"/>
    </row>
    <row r="105" spans="1:14" s="3" customFormat="1" ht="15.75">
      <c r="A105" s="4"/>
      <c r="B105" s="4"/>
      <c r="C105" s="4">
        <v>392</v>
      </c>
      <c r="D105" s="28" t="s">
        <v>96</v>
      </c>
      <c r="E105" s="2">
        <v>18991.189999999999</v>
      </c>
      <c r="F105" s="7"/>
      <c r="I105"/>
      <c r="J105"/>
      <c r="K105"/>
      <c r="L105"/>
      <c r="M105"/>
      <c r="N105"/>
    </row>
    <row r="106" spans="1:14" s="3" customFormat="1" ht="15.75">
      <c r="A106" s="4"/>
      <c r="B106" s="4"/>
      <c r="C106" s="4">
        <v>395</v>
      </c>
      <c r="D106" s="28" t="s">
        <v>97</v>
      </c>
      <c r="E106" s="30">
        <v>15036.8</v>
      </c>
      <c r="F106" s="7"/>
      <c r="I106"/>
      <c r="J106"/>
      <c r="K106"/>
      <c r="L106"/>
      <c r="M106"/>
      <c r="N106"/>
    </row>
    <row r="107" spans="1:14" s="3" customFormat="1" ht="15.75">
      <c r="A107" s="4"/>
      <c r="B107" s="4"/>
      <c r="C107" s="4">
        <v>396</v>
      </c>
      <c r="D107" s="28" t="s">
        <v>98</v>
      </c>
      <c r="E107" s="30">
        <v>58833.920000000006</v>
      </c>
      <c r="F107" s="7"/>
      <c r="I107"/>
      <c r="J107"/>
      <c r="K107"/>
      <c r="L107"/>
      <c r="M107"/>
      <c r="N107"/>
    </row>
    <row r="108" spans="1:14" s="3" customFormat="1" ht="15.75">
      <c r="A108" s="4"/>
      <c r="B108" s="4"/>
      <c r="C108" s="4">
        <v>397</v>
      </c>
      <c r="D108" s="28" t="s">
        <v>99</v>
      </c>
      <c r="E108" s="30">
        <v>6801.1</v>
      </c>
      <c r="F108" s="7"/>
      <c r="I108"/>
      <c r="J108"/>
      <c r="K108"/>
      <c r="L108"/>
      <c r="M108"/>
      <c r="N108"/>
    </row>
    <row r="109" spans="1:14" s="3" customFormat="1" ht="15.75">
      <c r="A109" s="4"/>
      <c r="B109" s="4"/>
      <c r="C109" s="4">
        <v>398</v>
      </c>
      <c r="D109" s="28" t="s">
        <v>100</v>
      </c>
      <c r="E109" s="30">
        <v>0</v>
      </c>
      <c r="F109" s="7"/>
      <c r="I109"/>
      <c r="J109"/>
      <c r="K109"/>
      <c r="L109"/>
      <c r="M109"/>
      <c r="N109"/>
    </row>
    <row r="110" spans="1:14" s="3" customFormat="1" ht="15.75">
      <c r="A110" s="4"/>
      <c r="B110" s="4"/>
      <c r="C110" s="4">
        <v>399</v>
      </c>
      <c r="D110" s="28" t="s">
        <v>101</v>
      </c>
      <c r="E110" s="30">
        <v>19977.87</v>
      </c>
      <c r="F110" s="7"/>
      <c r="I110"/>
      <c r="J110"/>
      <c r="K110"/>
      <c r="L110"/>
      <c r="M110"/>
      <c r="N110"/>
    </row>
    <row r="111" spans="1:14" s="3" customFormat="1" ht="15.75">
      <c r="A111" s="4"/>
      <c r="B111" s="4"/>
      <c r="C111" s="4"/>
      <c r="D111" s="5" t="s">
        <v>102</v>
      </c>
      <c r="E111" s="6"/>
      <c r="F111" s="6">
        <f>+E84</f>
        <v>527504.91</v>
      </c>
      <c r="I111"/>
      <c r="J111"/>
      <c r="K111"/>
      <c r="L111"/>
      <c r="M111"/>
      <c r="N111"/>
    </row>
    <row r="112" spans="1:14" s="3" customFormat="1" ht="15.75">
      <c r="A112" s="12" t="s">
        <v>103</v>
      </c>
      <c r="B112" s="4"/>
      <c r="C112" s="4"/>
      <c r="D112" s="5" t="s">
        <v>104</v>
      </c>
      <c r="E112" s="6">
        <f>+E113</f>
        <v>10000</v>
      </c>
      <c r="F112" s="6"/>
      <c r="I112"/>
      <c r="J112"/>
      <c r="K112"/>
      <c r="L112"/>
      <c r="M112"/>
      <c r="N112"/>
    </row>
    <row r="113" spans="1:14" s="3" customFormat="1" ht="15.75">
      <c r="A113" s="12"/>
      <c r="B113" s="5">
        <v>42</v>
      </c>
      <c r="C113" s="4"/>
      <c r="D113" s="5" t="s">
        <v>105</v>
      </c>
      <c r="E113" s="6">
        <f>SUM(E114:E115)</f>
        <v>10000</v>
      </c>
      <c r="F113" s="6"/>
      <c r="I113"/>
      <c r="J113"/>
      <c r="K113"/>
      <c r="L113"/>
      <c r="M113"/>
      <c r="N113"/>
    </row>
    <row r="114" spans="1:14" s="3" customFormat="1" ht="15.75">
      <c r="A114" s="12"/>
      <c r="B114" s="5"/>
      <c r="C114" s="4">
        <v>421</v>
      </c>
      <c r="D114" s="4" t="s">
        <v>106</v>
      </c>
      <c r="E114" s="7">
        <v>0</v>
      </c>
      <c r="F114" s="6"/>
      <c r="I114"/>
      <c r="J114"/>
      <c r="K114"/>
      <c r="L114"/>
      <c r="M114"/>
      <c r="N114"/>
    </row>
    <row r="115" spans="1:14" s="3" customFormat="1" ht="15.75">
      <c r="A115" s="12"/>
      <c r="B115" s="5"/>
      <c r="C115" s="4">
        <v>422</v>
      </c>
      <c r="D115" s="4" t="s">
        <v>107</v>
      </c>
      <c r="E115" s="2">
        <v>10000</v>
      </c>
      <c r="F115" s="6"/>
      <c r="I115"/>
      <c r="J115"/>
      <c r="K115"/>
      <c r="L115"/>
      <c r="M115"/>
      <c r="N115"/>
    </row>
    <row r="116" spans="1:14" s="3" customFormat="1" ht="15.75">
      <c r="A116" s="12"/>
      <c r="B116" s="5"/>
      <c r="C116" s="4"/>
      <c r="D116" s="5" t="s">
        <v>108</v>
      </c>
      <c r="E116" s="7"/>
      <c r="F116" s="6">
        <f>+E112</f>
        <v>10000</v>
      </c>
      <c r="I116"/>
      <c r="J116"/>
      <c r="K116"/>
      <c r="L116"/>
      <c r="M116"/>
      <c r="N116"/>
    </row>
    <row r="117" spans="1:14" s="3" customFormat="1" ht="15.75">
      <c r="A117" s="12" t="s">
        <v>109</v>
      </c>
      <c r="B117" s="4"/>
      <c r="C117" s="4"/>
      <c r="D117" s="20" t="s">
        <v>110</v>
      </c>
      <c r="E117" s="6">
        <f>+E118+E131+E134</f>
        <v>3807352.12</v>
      </c>
      <c r="F117" s="7"/>
      <c r="I117"/>
      <c r="J117"/>
      <c r="K117"/>
      <c r="L117"/>
      <c r="M117"/>
      <c r="N117"/>
    </row>
    <row r="118" spans="1:14" s="3" customFormat="1" ht="15.75">
      <c r="A118" s="12"/>
      <c r="B118" s="5">
        <v>61</v>
      </c>
      <c r="C118" s="4"/>
      <c r="D118" s="20" t="s">
        <v>67</v>
      </c>
      <c r="E118" s="6">
        <f>SUM(E119:E130)</f>
        <v>1565822.46</v>
      </c>
      <c r="F118" s="7"/>
      <c r="I118"/>
      <c r="J118"/>
      <c r="K118"/>
      <c r="L118"/>
      <c r="M118"/>
      <c r="N118"/>
    </row>
    <row r="119" spans="1:14" s="3" customFormat="1" ht="15.75">
      <c r="A119" s="4"/>
      <c r="B119" s="4"/>
      <c r="C119" s="4">
        <v>614</v>
      </c>
      <c r="D119" s="34" t="s">
        <v>111</v>
      </c>
      <c r="E119" s="30">
        <v>0</v>
      </c>
      <c r="F119" s="7"/>
      <c r="I119"/>
      <c r="J119"/>
      <c r="K119"/>
      <c r="L119"/>
      <c r="M119"/>
      <c r="N119"/>
    </row>
    <row r="120" spans="1:14" s="3" customFormat="1" ht="15.75">
      <c r="A120" s="4"/>
      <c r="B120" s="4"/>
      <c r="C120" s="4">
        <v>616</v>
      </c>
      <c r="D120" s="16" t="s">
        <v>112</v>
      </c>
      <c r="E120" s="30">
        <v>0</v>
      </c>
      <c r="F120" s="7"/>
      <c r="I120"/>
      <c r="J120"/>
      <c r="K120"/>
      <c r="L120"/>
      <c r="M120"/>
      <c r="N120"/>
    </row>
    <row r="121" spans="1:14" s="3" customFormat="1">
      <c r="A121"/>
      <c r="B121" s="73"/>
      <c r="C121" s="73"/>
      <c r="D121" s="1"/>
      <c r="E121" s="2"/>
      <c r="F121" s="74"/>
      <c r="I121"/>
      <c r="J121"/>
      <c r="K121"/>
      <c r="L121"/>
      <c r="M121"/>
      <c r="N121"/>
    </row>
    <row r="122" spans="1:14" s="3" customFormat="1">
      <c r="A122"/>
      <c r="B122" s="73"/>
      <c r="C122" s="73"/>
      <c r="D122" s="1"/>
      <c r="E122" s="2"/>
      <c r="F122" s="74"/>
      <c r="I122"/>
      <c r="J122"/>
      <c r="K122"/>
      <c r="L122"/>
      <c r="M122"/>
      <c r="N122"/>
    </row>
    <row r="123" spans="1:14" s="3" customFormat="1">
      <c r="A123"/>
      <c r="B123" s="73"/>
      <c r="C123" s="73"/>
      <c r="D123" s="1"/>
      <c r="E123" s="2"/>
      <c r="F123" s="74"/>
      <c r="I123"/>
      <c r="J123"/>
      <c r="K123"/>
      <c r="L123"/>
      <c r="M123"/>
      <c r="N123"/>
    </row>
    <row r="124" spans="1:14" s="3" customFormat="1">
      <c r="A124"/>
      <c r="B124" s="73"/>
      <c r="C124" s="73"/>
      <c r="D124" s="1"/>
      <c r="E124" s="2"/>
      <c r="F124" s="74"/>
      <c r="I124"/>
      <c r="J124"/>
      <c r="K124"/>
      <c r="L124"/>
      <c r="M124"/>
      <c r="N124"/>
    </row>
    <row r="125" spans="1:14" s="3" customFormat="1" ht="18.75">
      <c r="A125" s="75" t="s">
        <v>0</v>
      </c>
      <c r="B125" s="75"/>
      <c r="C125" s="75"/>
      <c r="D125" s="75"/>
      <c r="E125" s="75"/>
      <c r="F125" s="75"/>
      <c r="I125"/>
      <c r="J125"/>
      <c r="K125"/>
      <c r="L125"/>
      <c r="M125"/>
      <c r="N125"/>
    </row>
    <row r="126" spans="1:14" s="3" customFormat="1" ht="15.75">
      <c r="A126" s="76" t="s">
        <v>1</v>
      </c>
      <c r="B126" s="76"/>
      <c r="C126" s="76"/>
      <c r="D126" s="76"/>
      <c r="E126" s="76"/>
      <c r="F126" s="76"/>
      <c r="I126"/>
      <c r="J126"/>
      <c r="K126"/>
      <c r="L126"/>
      <c r="M126"/>
      <c r="N126"/>
    </row>
    <row r="127" spans="1:14" s="3" customFormat="1">
      <c r="A127" s="77" t="s">
        <v>2</v>
      </c>
      <c r="B127" s="77"/>
      <c r="C127" s="77"/>
      <c r="D127" s="77"/>
      <c r="E127" s="77"/>
      <c r="F127" s="77"/>
      <c r="I127"/>
      <c r="J127"/>
      <c r="K127"/>
      <c r="L127"/>
      <c r="M127"/>
      <c r="N127"/>
    </row>
    <row r="128" spans="1:14" s="3" customFormat="1" ht="15.75" thickBot="1">
      <c r="A128" s="78" t="s">
        <v>3</v>
      </c>
      <c r="B128" s="78"/>
      <c r="C128" s="78"/>
      <c r="D128" s="78"/>
      <c r="E128" s="78"/>
      <c r="F128" s="78"/>
      <c r="I128"/>
      <c r="J128"/>
      <c r="K128"/>
      <c r="L128"/>
      <c r="M128"/>
      <c r="N128"/>
    </row>
    <row r="129" spans="1:11" ht="16.5" thickTop="1">
      <c r="A129" s="4"/>
      <c r="B129" s="4"/>
      <c r="C129" s="4">
        <v>617</v>
      </c>
      <c r="D129" s="16" t="s">
        <v>113</v>
      </c>
      <c r="E129" s="26">
        <v>1565822.46</v>
      </c>
      <c r="F129" s="7"/>
      <c r="H129" s="30"/>
      <c r="I129" s="3"/>
      <c r="J129" s="3"/>
      <c r="K129" s="26"/>
    </row>
    <row r="130" spans="1:11" ht="15.75">
      <c r="A130" s="4"/>
      <c r="B130" s="4"/>
      <c r="C130" s="4">
        <v>618</v>
      </c>
      <c r="D130" s="28" t="s">
        <v>114</v>
      </c>
      <c r="E130" s="7">
        <v>0</v>
      </c>
      <c r="F130" s="7"/>
    </row>
    <row r="131" spans="1:11" ht="15.75">
      <c r="A131" s="4"/>
      <c r="B131" s="5">
        <v>63</v>
      </c>
      <c r="C131" s="4"/>
      <c r="D131" s="35" t="s">
        <v>115</v>
      </c>
      <c r="E131" s="6">
        <f>SUM(E132:E133)</f>
        <v>1948872.71</v>
      </c>
      <c r="F131" s="7"/>
    </row>
    <row r="132" spans="1:11" ht="15.75">
      <c r="A132" s="4"/>
      <c r="B132" s="4"/>
      <c r="C132" s="4">
        <v>636</v>
      </c>
      <c r="D132" s="28" t="s">
        <v>116</v>
      </c>
      <c r="E132" s="3">
        <v>1948872.71</v>
      </c>
      <c r="F132" s="7"/>
    </row>
    <row r="133" spans="1:11" ht="15.75">
      <c r="A133" s="4"/>
      <c r="B133" s="4"/>
      <c r="C133" s="4">
        <v>637</v>
      </c>
      <c r="D133" s="7" t="s">
        <v>117</v>
      </c>
      <c r="E133" s="7">
        <v>0</v>
      </c>
      <c r="F133" s="7"/>
    </row>
    <row r="134" spans="1:11" ht="15.75">
      <c r="A134" s="4"/>
      <c r="B134" s="5">
        <v>69</v>
      </c>
      <c r="C134" s="5"/>
      <c r="D134" s="35" t="s">
        <v>118</v>
      </c>
      <c r="E134" s="6">
        <f>SUM(E135:E136)</f>
        <v>292656.95</v>
      </c>
      <c r="F134" s="7"/>
    </row>
    <row r="135" spans="1:11" ht="15.75">
      <c r="A135" s="4"/>
      <c r="B135" s="5"/>
      <c r="C135" s="4">
        <v>691</v>
      </c>
      <c r="D135" t="s">
        <v>119</v>
      </c>
      <c r="E135" s="2">
        <v>283056.95</v>
      </c>
      <c r="F135" s="7"/>
    </row>
    <row r="136" spans="1:11" ht="15.75">
      <c r="A136" s="4"/>
      <c r="B136" s="4"/>
      <c r="C136" s="4">
        <v>694</v>
      </c>
      <c r="D136" t="s">
        <v>120</v>
      </c>
      <c r="E136" s="2">
        <v>9600</v>
      </c>
      <c r="F136" s="7"/>
    </row>
    <row r="137" spans="1:11" ht="15.75">
      <c r="A137" s="4"/>
      <c r="B137" s="4"/>
      <c r="C137" s="4"/>
      <c r="D137" s="6" t="s">
        <v>121</v>
      </c>
      <c r="E137" s="7"/>
      <c r="F137" s="6">
        <f>+E117</f>
        <v>3807352.12</v>
      </c>
    </row>
    <row r="138" spans="1:11" ht="15.75">
      <c r="A138" s="4"/>
      <c r="B138" s="4"/>
      <c r="C138" s="4"/>
      <c r="D138" s="6"/>
      <c r="E138" s="7"/>
      <c r="F138" s="6"/>
    </row>
    <row r="139" spans="1:11" ht="15.75">
      <c r="A139" s="4"/>
      <c r="B139" s="4"/>
      <c r="C139" s="4"/>
      <c r="D139" s="6"/>
      <c r="E139" s="7"/>
      <c r="F139" s="6"/>
    </row>
    <row r="140" spans="1:11" ht="15.75">
      <c r="A140" s="4"/>
      <c r="B140" s="4"/>
      <c r="C140" s="4"/>
      <c r="D140" s="7"/>
      <c r="E140" s="7"/>
      <c r="F140" s="7"/>
    </row>
    <row r="141" spans="1:11" ht="15.75">
      <c r="A141" s="4"/>
      <c r="B141" s="4"/>
      <c r="C141" s="4"/>
      <c r="D141" s="15" t="s">
        <v>122</v>
      </c>
      <c r="E141" s="4"/>
      <c r="F141" s="6">
        <f>+F38+F83+F100+F111+F116+F137+F140</f>
        <v>17582881.600000001</v>
      </c>
      <c r="I141" s="3"/>
      <c r="J141" s="3"/>
      <c r="K141" s="3"/>
    </row>
    <row r="142" spans="1:11" ht="15.75">
      <c r="A142" s="4"/>
      <c r="B142" s="4"/>
      <c r="C142" s="4"/>
      <c r="D142" s="16" t="s">
        <v>123</v>
      </c>
      <c r="E142" s="7"/>
      <c r="F142" s="7">
        <v>468030.36000000004</v>
      </c>
      <c r="H142" s="7"/>
      <c r="I142" s="3"/>
      <c r="J142" s="3"/>
      <c r="K142" s="3"/>
    </row>
    <row r="143" spans="1:11" ht="15.75">
      <c r="A143" s="4"/>
      <c r="B143" s="4"/>
      <c r="C143" s="4"/>
      <c r="D143" s="15" t="s">
        <v>124</v>
      </c>
      <c r="E143" s="4"/>
      <c r="F143" s="6">
        <f>+F141-F142</f>
        <v>17114851.240000002</v>
      </c>
    </row>
    <row r="144" spans="1:11" ht="15.75">
      <c r="A144" s="4"/>
      <c r="B144" s="4"/>
      <c r="C144" s="4"/>
      <c r="D144" s="15" t="s">
        <v>138</v>
      </c>
      <c r="E144" s="4"/>
      <c r="F144" s="6">
        <f>+F12-F143</f>
        <v>40883671.619999997</v>
      </c>
      <c r="I144" s="3"/>
      <c r="J144" s="3"/>
    </row>
    <row r="145" spans="1:14" ht="15.75">
      <c r="A145" s="4"/>
      <c r="B145" s="4"/>
      <c r="C145" s="4"/>
      <c r="D145" s="4"/>
      <c r="E145" s="4"/>
      <c r="F145" s="7"/>
      <c r="I145" s="3"/>
      <c r="J145" s="3"/>
    </row>
    <row r="146" spans="1:14" ht="15.75">
      <c r="A146" s="4"/>
      <c r="B146" s="4"/>
      <c r="C146" s="4"/>
      <c r="D146" s="5"/>
      <c r="E146" s="6"/>
      <c r="F146" s="6"/>
    </row>
    <row r="147" spans="1:14" ht="15.75">
      <c r="A147" s="4"/>
      <c r="B147" s="4"/>
      <c r="C147" s="4"/>
      <c r="D147" s="36" t="s">
        <v>125</v>
      </c>
      <c r="E147" s="6"/>
      <c r="F147" s="6">
        <v>40883671.619999997</v>
      </c>
    </row>
    <row r="148" spans="1:14" ht="15.75">
      <c r="A148" s="4"/>
      <c r="B148" s="4"/>
      <c r="C148" s="4"/>
      <c r="D148" s="37">
        <v>41401</v>
      </c>
      <c r="E148" s="6"/>
      <c r="F148" s="6"/>
    </row>
    <row r="149" spans="1:14" ht="15.75">
      <c r="A149" s="4"/>
      <c r="B149" s="4"/>
      <c r="C149" s="4"/>
      <c r="D149" s="5"/>
      <c r="E149" s="6"/>
      <c r="F149" s="6">
        <f>F144-F147</f>
        <v>0</v>
      </c>
    </row>
    <row r="150" spans="1:14" ht="15.75">
      <c r="A150" s="4"/>
      <c r="B150" s="4"/>
      <c r="C150" s="4"/>
      <c r="D150" s="5"/>
      <c r="E150" s="6"/>
      <c r="F150" s="6"/>
    </row>
    <row r="151" spans="1:14" ht="15.75">
      <c r="A151" s="4"/>
      <c r="B151" s="4"/>
      <c r="C151" s="4"/>
      <c r="D151" s="5"/>
      <c r="E151" s="6"/>
      <c r="F151" s="6"/>
    </row>
    <row r="152" spans="1:14" ht="15.75">
      <c r="A152" s="4"/>
      <c r="B152" s="4"/>
      <c r="C152" s="4"/>
      <c r="D152" s="5"/>
      <c r="E152" s="6"/>
      <c r="F152" s="6"/>
    </row>
    <row r="153" spans="1:14" ht="15.75">
      <c r="A153" s="4"/>
      <c r="B153" s="4"/>
      <c r="C153" s="4"/>
      <c r="D153" s="5"/>
      <c r="E153" s="6"/>
      <c r="F153" s="6"/>
    </row>
    <row r="154" spans="1:14" ht="15.75">
      <c r="A154" s="4"/>
      <c r="B154" s="4"/>
      <c r="C154" s="4"/>
      <c r="D154" s="38"/>
      <c r="E154" s="39"/>
      <c r="F154" s="39"/>
      <c r="G154" s="40"/>
      <c r="H154" s="40"/>
      <c r="I154" s="41"/>
      <c r="J154" s="41"/>
      <c r="K154" s="41"/>
      <c r="L154" s="41"/>
      <c r="M154" s="41"/>
      <c r="N154" s="41"/>
    </row>
    <row r="155" spans="1:14" ht="15.75">
      <c r="A155" s="4"/>
      <c r="B155" s="4"/>
      <c r="C155" s="4"/>
      <c r="D155" s="38"/>
      <c r="E155" s="39"/>
      <c r="F155" s="39"/>
      <c r="G155" s="40"/>
      <c r="H155" s="40"/>
      <c r="I155" s="41"/>
      <c r="J155" s="41"/>
      <c r="K155" s="41"/>
      <c r="L155" s="41"/>
      <c r="M155" s="41"/>
      <c r="N155" s="41"/>
    </row>
    <row r="156" spans="1:14" ht="15.75">
      <c r="A156" s="4"/>
      <c r="B156" s="4"/>
      <c r="C156" s="4"/>
      <c r="D156" s="38"/>
      <c r="E156" s="39"/>
      <c r="F156" s="39"/>
      <c r="G156" s="40"/>
      <c r="H156" s="40"/>
      <c r="I156" s="41"/>
      <c r="J156" s="41"/>
      <c r="K156" s="41"/>
      <c r="L156" s="41"/>
      <c r="M156" s="41"/>
      <c r="N156" s="41"/>
    </row>
    <row r="157" spans="1:14" ht="15.75">
      <c r="A157" s="4"/>
      <c r="B157" s="4"/>
      <c r="C157" s="4"/>
      <c r="D157" s="38"/>
      <c r="E157" s="39"/>
      <c r="F157" s="39"/>
      <c r="G157" s="40"/>
      <c r="H157" s="40"/>
      <c r="I157" s="41"/>
      <c r="J157" s="41"/>
      <c r="K157" s="41"/>
      <c r="L157" s="41"/>
      <c r="M157" s="41"/>
      <c r="N157" s="41"/>
    </row>
    <row r="158" spans="1:14" ht="15.75">
      <c r="A158" s="4"/>
      <c r="B158" s="4"/>
      <c r="C158" s="4"/>
      <c r="D158" s="38"/>
      <c r="E158" s="39"/>
      <c r="F158" s="39"/>
      <c r="G158" s="40"/>
      <c r="H158" s="40"/>
      <c r="I158" s="40"/>
      <c r="J158" s="41"/>
      <c r="K158" s="41"/>
      <c r="L158" s="41"/>
      <c r="M158" s="41"/>
      <c r="N158" s="41"/>
    </row>
    <row r="159" spans="1:14" ht="15.75">
      <c r="A159" s="4"/>
      <c r="B159" s="4"/>
      <c r="C159" s="4"/>
      <c r="D159" s="38"/>
      <c r="E159" s="39"/>
      <c r="F159" s="39"/>
      <c r="G159" s="40"/>
      <c r="H159" s="40"/>
      <c r="I159" s="40"/>
      <c r="J159" s="41"/>
      <c r="K159" s="41"/>
      <c r="L159" s="41"/>
      <c r="M159" s="41"/>
      <c r="N159" s="41"/>
    </row>
    <row r="160" spans="1:14" ht="15.75">
      <c r="A160" s="4"/>
      <c r="B160" s="4"/>
      <c r="C160" s="4"/>
      <c r="D160" s="42"/>
      <c r="E160" s="43"/>
      <c r="F160" s="43"/>
      <c r="G160" s="40"/>
      <c r="H160" s="40"/>
      <c r="I160" s="40"/>
      <c r="J160" s="41"/>
      <c r="K160" s="41"/>
      <c r="L160" s="41"/>
      <c r="M160" s="41"/>
      <c r="N160" s="41"/>
    </row>
    <row r="161" spans="1:14" ht="15.75">
      <c r="A161" s="4"/>
      <c r="B161" s="4"/>
      <c r="C161" s="4"/>
      <c r="D161" s="42"/>
      <c r="E161" s="43"/>
      <c r="F161" s="43"/>
      <c r="G161" s="40"/>
      <c r="H161" s="40"/>
      <c r="I161" s="40"/>
      <c r="J161" s="41"/>
      <c r="K161" s="41"/>
      <c r="L161" s="41"/>
      <c r="M161" s="41"/>
      <c r="N161" s="41"/>
    </row>
    <row r="162" spans="1:14">
      <c r="D162" s="44"/>
      <c r="E162" s="45"/>
      <c r="F162" s="40"/>
      <c r="G162" s="40"/>
      <c r="H162" s="40"/>
      <c r="I162" s="46"/>
      <c r="J162" s="41"/>
      <c r="K162" s="41"/>
      <c r="L162" s="41"/>
      <c r="M162" s="41"/>
      <c r="N162" s="41"/>
    </row>
    <row r="163" spans="1:14">
      <c r="D163" s="44"/>
      <c r="E163" s="45"/>
      <c r="F163" s="40"/>
      <c r="G163" s="40"/>
      <c r="H163" s="40"/>
      <c r="I163" s="46"/>
      <c r="J163" s="41"/>
      <c r="K163" s="41"/>
      <c r="L163" s="41"/>
      <c r="M163" s="41"/>
      <c r="N163" s="41"/>
    </row>
    <row r="164" spans="1:14">
      <c r="D164" s="44"/>
      <c r="E164" s="45"/>
      <c r="F164" s="40"/>
      <c r="G164" s="40"/>
      <c r="H164" s="40"/>
      <c r="I164" s="46"/>
      <c r="J164" s="41"/>
      <c r="K164" s="41"/>
      <c r="L164" s="41"/>
      <c r="M164" s="41"/>
      <c r="N164" s="41"/>
    </row>
    <row r="165" spans="1:14" ht="15.75">
      <c r="D165" s="41"/>
      <c r="E165" s="45"/>
      <c r="F165" s="43"/>
      <c r="G165" s="40"/>
      <c r="H165" s="40"/>
      <c r="I165" s="41"/>
      <c r="J165" s="41"/>
      <c r="K165" s="41"/>
      <c r="L165" s="41"/>
      <c r="M165" s="41"/>
      <c r="N165" s="41"/>
    </row>
    <row r="166" spans="1:14" ht="15.75">
      <c r="D166" s="41"/>
      <c r="E166" s="45"/>
      <c r="F166" s="43"/>
      <c r="G166" s="40"/>
      <c r="H166" s="40"/>
      <c r="I166" s="41"/>
      <c r="J166" s="41"/>
      <c r="K166" s="41"/>
      <c r="L166" s="41"/>
      <c r="M166" s="41"/>
      <c r="N166" s="41"/>
    </row>
    <row r="167" spans="1:14" ht="15.75">
      <c r="D167" s="41"/>
      <c r="E167" s="45"/>
      <c r="F167" s="47"/>
      <c r="G167" s="40"/>
      <c r="H167" s="40"/>
      <c r="I167" s="41"/>
      <c r="J167" s="41"/>
      <c r="K167" s="41"/>
      <c r="L167" s="41"/>
      <c r="M167" s="41"/>
      <c r="N167" s="41"/>
    </row>
    <row r="168" spans="1:14">
      <c r="D168" s="44"/>
      <c r="E168" s="45"/>
      <c r="F168" s="40"/>
      <c r="G168" s="48"/>
      <c r="H168" s="48"/>
      <c r="I168" s="49"/>
      <c r="J168" s="48"/>
      <c r="K168" s="49"/>
      <c r="L168" s="41"/>
      <c r="M168" s="41"/>
      <c r="N168" s="41"/>
    </row>
    <row r="169" spans="1:14">
      <c r="D169" s="41"/>
      <c r="E169" s="45"/>
      <c r="F169" s="40"/>
      <c r="G169" s="40"/>
      <c r="H169" s="40"/>
      <c r="I169" s="40"/>
      <c r="J169" s="40"/>
      <c r="K169" s="40"/>
      <c r="L169" s="41"/>
      <c r="M169" s="41"/>
      <c r="N169" s="41"/>
    </row>
    <row r="170" spans="1:14">
      <c r="D170" s="41"/>
      <c r="E170" s="45"/>
      <c r="F170" s="40"/>
      <c r="G170" s="40"/>
      <c r="H170" s="40"/>
      <c r="I170" s="40"/>
      <c r="J170" s="40"/>
      <c r="K170" s="40"/>
      <c r="L170" s="41"/>
      <c r="M170" s="41"/>
      <c r="N170" s="41"/>
    </row>
    <row r="171" spans="1:14">
      <c r="D171" s="49"/>
      <c r="E171" s="48"/>
      <c r="F171" s="48"/>
      <c r="G171" s="40"/>
      <c r="H171" s="40"/>
      <c r="I171" s="40"/>
      <c r="J171" s="40"/>
      <c r="K171" s="46"/>
      <c r="L171" s="41"/>
      <c r="M171" s="41"/>
      <c r="N171" s="41"/>
    </row>
    <row r="172" spans="1:14">
      <c r="D172" s="44"/>
      <c r="E172" s="45"/>
      <c r="F172" s="40"/>
      <c r="G172" s="40"/>
      <c r="H172" s="40"/>
      <c r="I172" s="41"/>
      <c r="J172" s="41"/>
      <c r="K172" s="41"/>
      <c r="L172" s="41"/>
      <c r="M172" s="41"/>
      <c r="N172" s="41"/>
    </row>
    <row r="173" spans="1:14">
      <c r="D173" s="44"/>
      <c r="E173" s="45"/>
      <c r="F173" s="40"/>
      <c r="G173" s="40"/>
      <c r="H173" s="40"/>
      <c r="I173" s="41"/>
      <c r="J173" s="41"/>
      <c r="K173" s="41"/>
      <c r="L173" s="41"/>
      <c r="M173" s="41"/>
      <c r="N173" s="41"/>
    </row>
    <row r="174" spans="1:14">
      <c r="D174" s="49"/>
      <c r="E174" s="48"/>
      <c r="F174" s="48"/>
      <c r="G174" s="48"/>
      <c r="H174" s="40"/>
      <c r="I174" s="41"/>
      <c r="J174" s="41"/>
      <c r="K174" s="41"/>
      <c r="L174" s="41"/>
      <c r="M174" s="41"/>
      <c r="N174" s="41"/>
    </row>
    <row r="175" spans="1:14">
      <c r="D175" s="44"/>
      <c r="E175" s="45"/>
      <c r="F175" s="40"/>
      <c r="G175" s="40"/>
      <c r="H175" s="40"/>
      <c r="I175" s="41"/>
      <c r="J175" s="41"/>
      <c r="K175" s="41"/>
      <c r="L175" s="41"/>
      <c r="M175" s="41"/>
      <c r="N175" s="41"/>
    </row>
    <row r="176" spans="1:14">
      <c r="D176" s="41"/>
      <c r="E176" s="45"/>
      <c r="F176" s="40"/>
      <c r="G176" s="40"/>
      <c r="H176" s="40"/>
      <c r="I176" s="41"/>
      <c r="J176" s="40"/>
      <c r="K176" s="46"/>
      <c r="L176" s="41"/>
      <c r="M176" s="41"/>
      <c r="N176" s="41"/>
    </row>
    <row r="177" spans="4:14">
      <c r="D177" s="44"/>
      <c r="E177" s="45"/>
      <c r="F177" s="40"/>
      <c r="G177" s="40"/>
      <c r="H177" s="40"/>
      <c r="I177" s="41"/>
      <c r="J177" s="41"/>
      <c r="K177" s="41"/>
      <c r="L177" s="41"/>
      <c r="M177" s="41"/>
      <c r="N177" s="41"/>
    </row>
    <row r="178" spans="4:14">
      <c r="D178" s="44"/>
      <c r="E178" s="45"/>
      <c r="F178" s="40"/>
      <c r="G178" s="40"/>
      <c r="H178" s="40"/>
      <c r="I178" s="41"/>
      <c r="J178" s="41"/>
      <c r="K178" s="46"/>
      <c r="L178" s="41"/>
      <c r="M178" s="41"/>
      <c r="N178" s="41"/>
    </row>
    <row r="179" spans="4:14">
      <c r="D179" s="44"/>
      <c r="E179" s="45"/>
      <c r="F179" s="40"/>
      <c r="G179" s="40"/>
      <c r="H179" s="40"/>
      <c r="I179" s="41"/>
      <c r="J179" s="41"/>
      <c r="K179" s="41"/>
      <c r="L179" s="41"/>
      <c r="M179" s="41"/>
      <c r="N179" s="41"/>
    </row>
    <row r="180" spans="4:14">
      <c r="D180" s="44"/>
      <c r="E180" s="45"/>
      <c r="F180" s="40"/>
      <c r="G180" s="40"/>
      <c r="H180" s="40"/>
      <c r="I180" s="41"/>
      <c r="J180" s="41"/>
      <c r="K180" s="40"/>
      <c r="L180" s="41"/>
      <c r="M180" s="41"/>
      <c r="N180" s="41"/>
    </row>
    <row r="181" spans="4:14">
      <c r="D181" s="44"/>
      <c r="E181" s="45"/>
      <c r="F181" s="40"/>
      <c r="G181" s="40"/>
      <c r="H181" s="40"/>
      <c r="I181" s="41"/>
      <c r="J181" s="41"/>
      <c r="K181" s="40"/>
      <c r="L181" s="41"/>
      <c r="M181" s="41"/>
      <c r="N181" s="41"/>
    </row>
    <row r="182" spans="4:14">
      <c r="D182" s="44"/>
      <c r="E182" s="45"/>
      <c r="F182" s="40"/>
      <c r="G182" s="40"/>
      <c r="H182" s="40"/>
      <c r="I182" s="41"/>
      <c r="J182" s="41"/>
      <c r="K182" s="41"/>
      <c r="L182" s="41"/>
      <c r="M182" s="41"/>
      <c r="N182" s="41"/>
    </row>
    <row r="183" spans="4:14">
      <c r="D183" s="44"/>
      <c r="E183" s="45"/>
      <c r="F183" s="40"/>
      <c r="G183" s="40"/>
      <c r="H183" s="40"/>
      <c r="I183" s="41"/>
      <c r="J183" s="41"/>
      <c r="K183" s="41"/>
      <c r="L183" s="41"/>
      <c r="M183" s="41"/>
      <c r="N183" s="41"/>
    </row>
    <row r="184" spans="4:14">
      <c r="D184" s="44"/>
      <c r="E184" s="45"/>
      <c r="F184" s="40"/>
      <c r="G184" s="40"/>
      <c r="H184" s="40"/>
      <c r="I184" s="41"/>
      <c r="J184" s="41"/>
      <c r="K184" s="41"/>
      <c r="L184" s="41"/>
      <c r="M184" s="41"/>
      <c r="N184" s="41"/>
    </row>
    <row r="185" spans="4:14">
      <c r="D185" s="44"/>
      <c r="E185" s="45"/>
      <c r="F185" s="40"/>
      <c r="G185" s="40"/>
      <c r="H185" s="40"/>
      <c r="I185" s="41"/>
      <c r="J185" s="41"/>
      <c r="K185" s="41"/>
      <c r="L185" s="41"/>
      <c r="M185" s="41"/>
      <c r="N185" s="41"/>
    </row>
    <row r="186" spans="4:14">
      <c r="D186" s="44"/>
      <c r="E186" s="45"/>
      <c r="F186" s="40"/>
      <c r="G186" s="40"/>
      <c r="H186" s="40"/>
      <c r="I186" s="41"/>
      <c r="J186" s="41"/>
      <c r="K186" s="41"/>
      <c r="L186" s="41"/>
      <c r="M186" s="41"/>
      <c r="N186" s="41"/>
    </row>
  </sheetData>
  <mergeCells count="18">
    <mergeCell ref="A8:F8"/>
    <mergeCell ref="B1:C4"/>
    <mergeCell ref="F1:F4"/>
    <mergeCell ref="A5:F5"/>
    <mergeCell ref="A6:F6"/>
    <mergeCell ref="A7:F7"/>
    <mergeCell ref="A128:F128"/>
    <mergeCell ref="B61:C64"/>
    <mergeCell ref="F61:F64"/>
    <mergeCell ref="A65:F65"/>
    <mergeCell ref="A66:F66"/>
    <mergeCell ref="A67:F67"/>
    <mergeCell ref="A68:F68"/>
    <mergeCell ref="B121:C124"/>
    <mergeCell ref="F121:F124"/>
    <mergeCell ref="A125:F125"/>
    <mergeCell ref="A126:F126"/>
    <mergeCell ref="A127:F127"/>
  </mergeCells>
  <pageMargins left="0.25" right="0.16" top="0.38" bottom="0.28000000000000003" header="0.3" footer="0.3"/>
  <pageSetup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8" activePane="bottomLeft" state="frozen"/>
      <selection pane="bottomLeft" activeCell="A30" sqref="A30:C30"/>
    </sheetView>
  </sheetViews>
  <sheetFormatPr defaultColWidth="11.42578125" defaultRowHeight="12.75"/>
  <cols>
    <col min="1" max="1" width="7.85546875" style="50" customWidth="1"/>
    <col min="2" max="2" width="8.5703125" style="50" customWidth="1"/>
    <col min="3" max="3" width="9.85546875" style="50" customWidth="1"/>
    <col min="4" max="4" width="21.140625" style="50" customWidth="1"/>
    <col min="5" max="5" width="18.140625" style="51" customWidth="1"/>
    <col min="6" max="6" width="4.85546875" style="51" customWidth="1"/>
    <col min="7" max="7" width="19.5703125" style="51" customWidth="1"/>
    <col min="8" max="8" width="14" style="51" customWidth="1"/>
    <col min="9" max="9" width="41.42578125" style="51" customWidth="1"/>
    <col min="10" max="10" width="18.140625" style="51" customWidth="1"/>
    <col min="11" max="11" width="13.85546875" style="50" bestFit="1" customWidth="1"/>
    <col min="12" max="12" width="17.85546875" style="50" bestFit="1" customWidth="1"/>
    <col min="13" max="13" width="11.42578125" style="50"/>
    <col min="14" max="14" width="11.5703125" style="50" bestFit="1" customWidth="1"/>
    <col min="15" max="20" width="11.42578125" style="50"/>
    <col min="21" max="39" width="0" style="50" hidden="1" customWidth="1"/>
    <col min="40" max="16384" width="11.42578125" style="50"/>
  </cols>
  <sheetData>
    <row r="1" spans="1:10" ht="8.25" customHeight="1"/>
    <row r="6" spans="1:10" ht="18.75">
      <c r="A6" s="75" t="s">
        <v>0</v>
      </c>
      <c r="B6" s="75"/>
      <c r="C6" s="75"/>
      <c r="D6" s="75"/>
      <c r="E6" s="75"/>
      <c r="F6" s="75"/>
      <c r="G6" s="75"/>
      <c r="H6" s="75"/>
    </row>
    <row r="7" spans="1:10" ht="15">
      <c r="A7" s="77"/>
      <c r="B7" s="77"/>
      <c r="C7" s="77"/>
      <c r="D7" s="77"/>
      <c r="E7" s="77"/>
      <c r="F7" s="77"/>
    </row>
    <row r="8" spans="1:10" ht="15.75" customHeight="1">
      <c r="A8" s="52"/>
      <c r="B8" s="52"/>
      <c r="C8" s="52"/>
      <c r="D8" s="52"/>
      <c r="E8" s="52"/>
      <c r="F8" s="52"/>
      <c r="G8" s="52"/>
      <c r="H8" s="53"/>
      <c r="I8" s="53"/>
      <c r="J8" s="53"/>
    </row>
    <row r="9" spans="1:10" ht="15.75" customHeight="1">
      <c r="A9" s="52"/>
      <c r="B9" s="52"/>
      <c r="C9" s="52"/>
      <c r="D9" s="52"/>
      <c r="E9" s="52"/>
      <c r="F9" s="52"/>
      <c r="G9" s="52"/>
      <c r="H9" s="53"/>
      <c r="I9" s="53"/>
      <c r="J9" s="53"/>
    </row>
    <row r="10" spans="1:10">
      <c r="A10" s="54"/>
      <c r="B10" s="54"/>
      <c r="C10" s="54"/>
      <c r="D10" s="55"/>
    </row>
    <row r="11" spans="1:10" ht="15.75">
      <c r="A11" s="81" t="s">
        <v>126</v>
      </c>
      <c r="B11" s="81"/>
      <c r="C11" s="81"/>
      <c r="D11" s="81"/>
      <c r="E11" s="81"/>
      <c r="F11" s="81"/>
      <c r="G11" s="81"/>
    </row>
    <row r="12" spans="1:10" ht="15.75">
      <c r="A12" s="81" t="s">
        <v>135</v>
      </c>
      <c r="B12" s="81"/>
      <c r="C12" s="81"/>
      <c r="D12" s="81"/>
      <c r="E12" s="81"/>
      <c r="F12" s="81"/>
      <c r="G12" s="81"/>
    </row>
    <row r="13" spans="1:10" ht="15.75">
      <c r="A13" s="81" t="s">
        <v>127</v>
      </c>
      <c r="B13" s="81"/>
      <c r="C13" s="81"/>
      <c r="D13" s="81"/>
      <c r="E13" s="81"/>
      <c r="F13" s="81"/>
      <c r="G13" s="81"/>
    </row>
    <row r="14" spans="1:10" ht="12.75" hidden="1" customHeight="1">
      <c r="A14" s="56"/>
      <c r="B14" s="56"/>
      <c r="C14" s="56"/>
      <c r="D14" s="57"/>
      <c r="E14" s="58"/>
      <c r="F14" s="58"/>
      <c r="G14" s="58"/>
    </row>
    <row r="15" spans="1:10" ht="12.75" hidden="1" customHeight="1"/>
    <row r="18" spans="1:39" s="51" customFormat="1" ht="15.75">
      <c r="A18" s="81" t="s">
        <v>128</v>
      </c>
      <c r="B18" s="81"/>
      <c r="C18" s="81"/>
      <c r="D18" s="81"/>
      <c r="E18" s="81"/>
      <c r="F18" s="81"/>
      <c r="G18" s="81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1" customFormat="1" ht="15.75">
      <c r="A19" s="81"/>
      <c r="B19" s="81"/>
      <c r="C19" s="81"/>
      <c r="D19" s="81"/>
      <c r="E19" s="81"/>
      <c r="F19" s="81"/>
      <c r="G19" s="81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51" customFormat="1" ht="15">
      <c r="A20" s="50"/>
      <c r="B20" s="50"/>
      <c r="C20" s="50"/>
      <c r="D20" s="59"/>
      <c r="E20" s="59"/>
      <c r="F20" s="59"/>
      <c r="G20" s="59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1" customFormat="1">
      <c r="A21" s="50"/>
      <c r="B21" s="50"/>
      <c r="C21" s="50"/>
      <c r="D21" s="60"/>
      <c r="E21" s="60"/>
      <c r="F21" s="60"/>
      <c r="G21" s="6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51" customFormat="1" ht="15.75">
      <c r="A22" s="82" t="s">
        <v>129</v>
      </c>
      <c r="B22" s="82"/>
      <c r="C22" s="82"/>
      <c r="D22" s="82"/>
      <c r="E22" s="61"/>
      <c r="F22" s="61"/>
      <c r="G22" s="62" t="s">
        <v>130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1" customFormat="1" ht="18">
      <c r="A23" s="83" t="s">
        <v>136</v>
      </c>
      <c r="B23" s="83"/>
      <c r="C23" s="83"/>
      <c r="D23" s="83"/>
      <c r="E23" s="63"/>
      <c r="F23" s="63"/>
      <c r="G23" s="64">
        <f>'EJEC MES DE ENERO 2013'!F10</f>
        <v>41577858.740000002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51" customFormat="1" ht="18">
      <c r="A24" s="83" t="s">
        <v>131</v>
      </c>
      <c r="B24" s="83"/>
      <c r="C24" s="83"/>
      <c r="D24" s="83"/>
      <c r="E24" s="63"/>
      <c r="F24" s="65"/>
      <c r="G24" s="66">
        <f>'EJEC MES DE ENERO 2013'!F11</f>
        <v>16420664.119999999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1" customFormat="1" ht="18">
      <c r="A25" s="84" t="s">
        <v>132</v>
      </c>
      <c r="B25" s="84"/>
      <c r="C25" s="84"/>
      <c r="D25" s="84"/>
      <c r="E25" s="65"/>
      <c r="F25" s="65"/>
      <c r="G25" s="67">
        <f>+G23+G24</f>
        <v>57998522.859999999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1" customFormat="1" ht="30" customHeight="1">
      <c r="A26" s="68"/>
      <c r="B26" s="68"/>
      <c r="C26" s="68"/>
      <c r="D26" s="69"/>
      <c r="E26" s="65"/>
      <c r="F26" s="65"/>
      <c r="G26" s="65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1" customFormat="1" ht="18">
      <c r="A27" s="84" t="s">
        <v>133</v>
      </c>
      <c r="B27" s="84"/>
      <c r="C27" s="68"/>
      <c r="D27" s="65"/>
      <c r="E27" s="65"/>
      <c r="F27" s="65"/>
      <c r="G27" s="65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51" customFormat="1" ht="18">
      <c r="A28" s="79" t="s">
        <v>134</v>
      </c>
      <c r="B28" s="79"/>
      <c r="C28" s="79"/>
      <c r="D28" s="79"/>
      <c r="E28" s="65"/>
      <c r="F28" s="64"/>
      <c r="G28" s="64">
        <f>'EJEC MES DE ENERO 2013'!F143</f>
        <v>17114851.240000002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1" customFormat="1" ht="18.75" thickBot="1">
      <c r="A29" s="80" t="s">
        <v>137</v>
      </c>
      <c r="B29" s="80"/>
      <c r="C29" s="80"/>
      <c r="D29" s="80"/>
      <c r="E29" s="64"/>
      <c r="F29" s="69"/>
      <c r="G29" s="70">
        <f>+G25-G28</f>
        <v>40883671.619999997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51" customFormat="1" ht="30" customHeight="1" thickTop="1">
      <c r="A30" s="80"/>
      <c r="B30" s="80"/>
      <c r="C30" s="80"/>
      <c r="D30" s="71"/>
      <c r="E30" s="69"/>
      <c r="F30" s="71"/>
      <c r="G30" s="72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1" customFormat="1" ht="15.75">
      <c r="A31" s="50"/>
      <c r="B31" s="50"/>
      <c r="C31" s="50"/>
      <c r="D31" s="50"/>
      <c r="E31" s="71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</sheetData>
  <mergeCells count="15">
    <mergeCell ref="A18:G18"/>
    <mergeCell ref="A6:H6"/>
    <mergeCell ref="A7:F7"/>
    <mergeCell ref="A11:G11"/>
    <mergeCell ref="A12:G12"/>
    <mergeCell ref="A13:G13"/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ENERO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2013-08-30T18:14:01Z</cp:lastPrinted>
  <dcterms:created xsi:type="dcterms:W3CDTF">2013-08-30T18:05:44Z</dcterms:created>
  <dcterms:modified xsi:type="dcterms:W3CDTF">2013-08-30T19:06:16Z</dcterms:modified>
</cp:coreProperties>
</file>