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55" windowHeight="7935"/>
  </bookViews>
  <sheets>
    <sheet name="Grafico" sheetId="5" r:id="rId1"/>
    <sheet name="Resumen " sheetId="6" r:id="rId2"/>
    <sheet name="EJECUCION" sheetId="1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T123" i="1"/>
  <c r="T124"/>
  <c r="T125"/>
  <c r="T126"/>
  <c r="T122"/>
  <c r="S125"/>
  <c r="S126"/>
  <c r="S124"/>
  <c r="S123"/>
  <c r="S122"/>
  <c r="N62"/>
  <c r="N61" s="1"/>
  <c r="N94"/>
  <c r="N95"/>
  <c r="N93" s="1"/>
  <c r="O97" s="1"/>
  <c r="O12" l="1"/>
  <c r="N79"/>
  <c r="N69"/>
  <c r="N67"/>
  <c r="N51"/>
  <c r="N54"/>
  <c r="N49"/>
  <c r="N46" s="1"/>
  <c r="N47"/>
  <c r="N44"/>
  <c r="N42"/>
  <c r="N40"/>
  <c r="N38"/>
  <c r="N36"/>
  <c r="N35" s="1"/>
  <c r="N24"/>
  <c r="N100"/>
  <c r="N99" s="1"/>
  <c r="N89" l="1"/>
  <c r="N87"/>
  <c r="N74"/>
  <c r="N73" s="1"/>
  <c r="N103"/>
  <c r="N102" s="1"/>
  <c r="N98" s="1"/>
  <c r="N85"/>
  <c r="N77"/>
  <c r="N76" s="1"/>
  <c r="N64"/>
  <c r="N59"/>
  <c r="N57"/>
  <c r="N31"/>
  <c r="N29"/>
  <c r="N27"/>
  <c r="N20"/>
  <c r="N56" l="1"/>
  <c r="G21" i="6"/>
  <c r="S128" i="1"/>
  <c r="G25" i="6" l="1"/>
  <c r="S121" i="1" l="1"/>
  <c r="O105" l="1"/>
  <c r="N84" l="1"/>
  <c r="N72" s="1"/>
  <c r="N66"/>
  <c r="N34" s="1"/>
  <c r="O71" s="1"/>
  <c r="N26"/>
  <c r="N19"/>
  <c r="N18" s="1"/>
  <c r="O33" l="1"/>
  <c r="O91"/>
  <c r="O109" s="1"/>
  <c r="S127" l="1"/>
  <c r="O111" l="1"/>
  <c r="O112" s="1"/>
  <c r="O115" s="1"/>
  <c r="S129"/>
  <c r="S130" s="1"/>
  <c r="T127" l="1"/>
</calcChain>
</file>

<file path=xl/sharedStrings.xml><?xml version="1.0" encoding="utf-8"?>
<sst xmlns="http://schemas.openxmlformats.org/spreadsheetml/2006/main" count="218" uniqueCount="179">
  <si>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</si>
  <si>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</si>
  <si>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</si>
  <si>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</si>
  <si>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</si>
  <si>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</si>
  <si>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</si>
  <si>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</si>
  <si>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</si>
  <si>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</si>
  <si>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</si>
  <si>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</si>
  <si>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</si>
  <si>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</si>
  <si>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</si>
  <si>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</si>
  <si>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2.1.1.5</t>
  </si>
  <si>
    <t>Prestaciones laborales</t>
  </si>
  <si>
    <t>2.1.1.5.01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</si>
  <si>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</si>
  <si>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</si>
  <si>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</si>
  <si>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</si>
  <si>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</si>
  <si>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</si>
  <si>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</si>
  <si>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</si>
  <si>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</si>
  <si>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</si>
  <si>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</si>
  <si>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</si>
  <si>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</si>
  <si>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</si>
  <si>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</si>
  <si>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</si>
  <si>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</si>
  <si>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</si>
  <si>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</si>
  <si>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</si>
  <si>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</si>
  <si>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</si>
  <si>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</si>
  <si>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</si>
  <si>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</si>
  <si>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</si>
  <si>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</si>
  <si>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</si>
  <si>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</si>
  <si>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</si>
  <si>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2.2.2</t>
  </si>
  <si>
    <t>PUBLICIDAD IMPRESIÓN Y ENCUADERNACION</t>
  </si>
  <si>
    <t>2.2.2.2</t>
  </si>
  <si>
    <t>Impresión y encuadernación</t>
  </si>
  <si>
    <t>2.2.2.2.01</t>
  </si>
  <si>
    <t>2.2.3</t>
  </si>
  <si>
    <t>Viacticos</t>
  </si>
  <si>
    <t>2.2.3.1</t>
  </si>
  <si>
    <t>Viaticos dentro del pais</t>
  </si>
  <si>
    <t>2.2.4</t>
  </si>
  <si>
    <t>Transporte y Amacenaje</t>
  </si>
  <si>
    <t>2.2.4.1</t>
  </si>
  <si>
    <t>Pasajes</t>
  </si>
  <si>
    <t>2.2.5</t>
  </si>
  <si>
    <t>ALQUILERES Y RENTAS</t>
  </si>
  <si>
    <t>2.2.5.1</t>
  </si>
  <si>
    <t>Alquilleres y rentas de edificios y locales</t>
  </si>
  <si>
    <t>2.2.5.1.01</t>
  </si>
  <si>
    <t>2.2.5.4</t>
  </si>
  <si>
    <t>Alquileres de equipos de transporte, tracción y elevación</t>
  </si>
  <si>
    <t>2.2.5.4.01</t>
  </si>
  <si>
    <t>2.2.6</t>
  </si>
  <si>
    <t>SEGUROS</t>
  </si>
  <si>
    <t>2.2.6.3</t>
  </si>
  <si>
    <t>Seguros de personas</t>
  </si>
  <si>
    <t>2.2.6.3.01</t>
  </si>
  <si>
    <t>2.2.8</t>
  </si>
  <si>
    <t>OTROS SERVICIOS NO PERSONALES</t>
  </si>
  <si>
    <t>2.2.8.2</t>
  </si>
  <si>
    <t>Comision y Gastos Bancarios</t>
  </si>
  <si>
    <t>2.2.8.2.1</t>
  </si>
  <si>
    <t>2.2.8.7</t>
  </si>
  <si>
    <t>Servicios Técnicos y Profesionales</t>
  </si>
  <si>
    <t>2.2.8.7.06</t>
  </si>
  <si>
    <t>Otros servicios técnicos profesionales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</si>
  <si>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</si>
  <si>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</si>
  <si>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</si>
  <si>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</si>
  <si>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</si>
  <si>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</si>
  <si>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</si>
  <si>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</si>
  <si>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2.3.3.2</t>
  </si>
  <si>
    <t>Productos de papel y cartón</t>
  </si>
  <si>
    <t>2.3.3.2.01</t>
  </si>
  <si>
    <t>2.3.7</t>
  </si>
  <si>
    <t>COMBUSTIBLES, LUBRICANTES, PRODUCTOS QUIMICOS Y CONEXOS</t>
  </si>
  <si>
    <t>2.3.7.1</t>
  </si>
  <si>
    <t>Combustibles y lubricantes</t>
  </si>
  <si>
    <t>2.3.7.1.01</t>
  </si>
  <si>
    <t>gas</t>
  </si>
  <si>
    <t>Gasolina</t>
  </si>
  <si>
    <t>2.3.9</t>
  </si>
  <si>
    <t>PRODUCTOS Y UTILES VARIOS</t>
  </si>
  <si>
    <t>2.3.9.2</t>
  </si>
  <si>
    <t>Utiles de escritorio, oficina informática y de enseñanza</t>
  </si>
  <si>
    <t>2.3.9.2.01</t>
  </si>
  <si>
    <t>2.3.9.6</t>
  </si>
  <si>
    <t>Proctudos electricos y afines</t>
  </si>
  <si>
    <t>2.3.9.6.01</t>
  </si>
  <si>
    <t>2.3.9.9</t>
  </si>
  <si>
    <t>Productos y utiles Varios Nip</t>
  </si>
  <si>
    <t>2.3.9.9.01</t>
  </si>
  <si>
    <t>Obras</t>
  </si>
  <si>
    <t>2.7.1</t>
  </si>
  <si>
    <t>Obras en Edificaciones</t>
  </si>
  <si>
    <t>2.7.1.2</t>
  </si>
  <si>
    <t>Obras para Edificaciones no residenciales</t>
  </si>
  <si>
    <t>2.7.1.2.01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</si>
  <si>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</si>
  <si>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</si>
  <si>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</si>
  <si>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</si>
  <si>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</si>
  <si>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</si>
  <si>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</si>
  <si>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</si>
  <si>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</si>
  <si>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</si>
  <si>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</si>
  <si>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</si>
  <si>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</si>
  <si>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</si>
  <si>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</si>
  <si>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</si>
  <si>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</si>
  <si>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Retenciones por pagar</t>
  </si>
  <si>
    <t>Total de Desembolsos</t>
  </si>
  <si>
    <t>BALANCE DISPONIBLE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</si>
  <si>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</si>
  <si>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</si>
  <si>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</si>
  <si>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</si>
  <si>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</si>
  <si>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</si>
  <si>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</si>
  <si>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</si>
  <si>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</si>
  <si>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</si>
  <si>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 xml:space="preserve">TOTAL INCRESOS POR PRESUPUESTO MES DE JULIO 2014 </t>
  </si>
  <si>
    <t>Periodo del 01 al  31 de  julio  2014</t>
  </si>
  <si>
    <t>BALANCE DISPONIBLE PARA COMPROMISOS PENDIENTES AL 30 DE JUNIO 2014</t>
  </si>
  <si>
    <t>2.2.2.1.01</t>
  </si>
  <si>
    <t>2.2.2.1</t>
  </si>
  <si>
    <t>Publicidad y propaganda</t>
  </si>
  <si>
    <t>2.7.2.3</t>
  </si>
  <si>
    <t>2.7.2</t>
  </si>
  <si>
    <t>Infraestructura</t>
  </si>
  <si>
    <t>Obras de Telecomunicaciones</t>
  </si>
  <si>
    <t>2.7.2.3.01</t>
  </si>
  <si>
    <t>Viaticos fuera del pais</t>
  </si>
  <si>
    <t>2.2.3.2</t>
  </si>
  <si>
    <t>2.3.3.4</t>
  </si>
  <si>
    <t>Libros, revistas y periódicos</t>
  </si>
  <si>
    <t>2.3.3.4.01</t>
  </si>
  <si>
    <t>BIENES MUEBLES, INMUEBLES E INTAGIBLES</t>
  </si>
  <si>
    <t>2.6.4</t>
  </si>
  <si>
    <t>Vehiculos y equipos de transporte, traccion y elevacion</t>
  </si>
  <si>
    <t>2.6.4.1</t>
  </si>
  <si>
    <t>Automoviles y Camioneta</t>
  </si>
  <si>
    <t>2.6.4.1.01</t>
  </si>
  <si>
    <t>2.2.6.2</t>
  </si>
  <si>
    <t>Seguros de bienes muebles</t>
  </si>
  <si>
    <t>2.2.6.2.01</t>
  </si>
  <si>
    <t>BCE NETO AL 31/07/2014</t>
  </si>
  <si>
    <t>JULIO 2014</t>
  </si>
  <si>
    <t xml:space="preserve"> - Balance disponible al 31/06/2014</t>
  </si>
  <si>
    <t>Del 1ro. al 30 de Julio 2014</t>
  </si>
  <si>
    <t>BALANCE  DISPONIBLE AL 31/07/2014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</si>
</sst>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4D4D4D"/>
      <name val="Arial"/>
      <family val="2"/>
    </font>
    <font>
      <b/>
      <sz val="12"/>
      <color rgb="FF4D4D4D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4D4D4D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 applyNumberFormat="0" applyFont="0" applyFill="0" applyBorder="0" applyProtection="0">
      <alignment wrapText="1"/>
    </xf>
  </cellStyleXfs>
  <cellXfs count="126">
    <xf numFmtId="0" fontId="0" fillId="0" borderId="0" xfId="0"/>
    <xf numFmtId="0" fontId="3" fillId="0" borderId="0" xfId="0" applyFont="1" applyFill="1" applyBorder="1"/>
    <xf numFmtId="43" fontId="3" fillId="0" borderId="0" xfId="1" applyFont="1" applyFill="1" applyBorder="1"/>
    <xf numFmtId="43" fontId="4" fillId="0" borderId="0" xfId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43" fontId="5" fillId="0" borderId="0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Border="1"/>
    <xf numFmtId="43" fontId="8" fillId="0" borderId="0" xfId="1" applyFont="1" applyFill="1" applyBorder="1"/>
    <xf numFmtId="43" fontId="8" fillId="0" borderId="2" xfId="1" applyFont="1" applyFill="1" applyBorder="1"/>
    <xf numFmtId="0" fontId="10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/>
    <xf numFmtId="43" fontId="7" fillId="0" borderId="0" xfId="1" applyFont="1" applyFill="1" applyBorder="1"/>
    <xf numFmtId="43" fontId="9" fillId="0" borderId="0" xfId="1" applyFont="1" applyFill="1" applyBorder="1"/>
    <xf numFmtId="0" fontId="11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Font="1" applyFill="1" applyBorder="1"/>
    <xf numFmtId="43" fontId="4" fillId="0" borderId="0" xfId="1" applyFont="1" applyFill="1" applyBorder="1"/>
    <xf numFmtId="43" fontId="6" fillId="0" borderId="0" xfId="1" applyFont="1" applyFill="1" applyBorder="1"/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/>
    <xf numFmtId="43" fontId="4" fillId="0" borderId="0" xfId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43" fontId="4" fillId="3" borderId="0" xfId="1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 applyAlignment="1"/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11" fillId="3" borderId="0" xfId="0" applyNumberFormat="1" applyFont="1" applyFill="1" applyBorder="1" applyAlignment="1">
      <alignment horizontal="left" vertical="top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horizontal="left" vertical="top" wrapText="1" readingOrder="1"/>
    </xf>
    <xf numFmtId="0" fontId="9" fillId="3" borderId="0" xfId="0" applyFont="1" applyFill="1" applyBorder="1"/>
    <xf numFmtId="43" fontId="9" fillId="3" borderId="0" xfId="1" applyFont="1" applyFill="1" applyBorder="1"/>
    <xf numFmtId="165" fontId="7" fillId="0" borderId="0" xfId="3" applyFont="1" applyAlignment="1">
      <alignment horizontal="center"/>
    </xf>
    <xf numFmtId="165" fontId="9" fillId="0" borderId="0" xfId="3" applyFont="1"/>
    <xf numFmtId="165" fontId="7" fillId="0" borderId="0" xfId="3" applyFont="1"/>
    <xf numFmtId="43" fontId="9" fillId="0" borderId="0" xfId="0" applyNumberFormat="1" applyFont="1" applyFill="1" applyBorder="1"/>
    <xf numFmtId="43" fontId="7" fillId="0" borderId="0" xfId="0" applyNumberFormat="1" applyFont="1" applyFill="1" applyBorder="1"/>
    <xf numFmtId="9" fontId="9" fillId="0" borderId="0" xfId="2" applyFont="1" applyFill="1" applyBorder="1"/>
    <xf numFmtId="9" fontId="9" fillId="0" borderId="0" xfId="0" applyNumberFormat="1" applyFont="1" applyFill="1" applyBorder="1"/>
    <xf numFmtId="0" fontId="9" fillId="0" borderId="0" xfId="5" applyFont="1">
      <alignment wrapText="1"/>
    </xf>
    <xf numFmtId="0" fontId="9" fillId="0" borderId="0" xfId="4" applyBorder="1" applyAlignment="1">
      <alignment horizontal="left"/>
    </xf>
    <xf numFmtId="0" fontId="9" fillId="0" borderId="0" xfId="4" applyFont="1" applyBorder="1"/>
    <xf numFmtId="165" fontId="9" fillId="0" borderId="0" xfId="3" applyFont="1" applyBorder="1"/>
    <xf numFmtId="0" fontId="6" fillId="0" borderId="0" xfId="4" applyFont="1" applyAlignment="1">
      <alignment horizontal="center"/>
    </xf>
    <xf numFmtId="0" fontId="9" fillId="0" borderId="0" xfId="4" applyBorder="1"/>
    <xf numFmtId="0" fontId="4" fillId="0" borderId="0" xfId="4" applyFont="1" applyBorder="1" applyAlignment="1">
      <alignment horizontal="center" wrapText="1"/>
    </xf>
    <xf numFmtId="0" fontId="4" fillId="0" borderId="0" xfId="4" applyFont="1" applyBorder="1" applyAlignment="1">
      <alignment horizontal="center"/>
    </xf>
    <xf numFmtId="0" fontId="18" fillId="0" borderId="0" xfId="4" applyFont="1" applyBorder="1" applyAlignment="1">
      <alignment wrapText="1"/>
    </xf>
    <xf numFmtId="0" fontId="18" fillId="0" borderId="0" xfId="4" applyFont="1" applyBorder="1"/>
    <xf numFmtId="4" fontId="20" fillId="0" borderId="0" xfId="4" applyNumberFormat="1" applyFont="1" applyBorder="1"/>
    <xf numFmtId="0" fontId="18" fillId="0" borderId="0" xfId="5" applyFont="1">
      <alignment wrapText="1"/>
    </xf>
    <xf numFmtId="0" fontId="20" fillId="0" borderId="0" xfId="4" applyFont="1" applyBorder="1"/>
    <xf numFmtId="4" fontId="18" fillId="0" borderId="0" xfId="4" applyNumberFormat="1" applyFont="1" applyBorder="1"/>
    <xf numFmtId="4" fontId="20" fillId="0" borderId="4" xfId="4" applyNumberFormat="1" applyFont="1" applyBorder="1"/>
    <xf numFmtId="0" fontId="4" fillId="0" borderId="0" xfId="4" applyFont="1" applyBorder="1"/>
    <xf numFmtId="4" fontId="4" fillId="0" borderId="0" xfId="4" applyNumberFormat="1" applyFont="1" applyBorder="1"/>
    <xf numFmtId="43" fontId="19" fillId="0" borderId="0" xfId="1" applyFont="1" applyFill="1" applyBorder="1"/>
    <xf numFmtId="43" fontId="19" fillId="0" borderId="2" xfId="1" applyFont="1" applyFill="1" applyBorder="1"/>
    <xf numFmtId="43" fontId="18" fillId="0" borderId="0" xfId="1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11" fillId="3" borderId="0" xfId="0" applyNumberFormat="1" applyFont="1" applyFill="1" applyBorder="1" applyAlignment="1">
      <alignment vertical="top" wrapText="1" readingOrder="1"/>
    </xf>
    <xf numFmtId="0" fontId="10" fillId="0" borderId="0" xfId="0" applyNumberFormat="1" applyFont="1" applyFill="1" applyBorder="1" applyAlignment="1">
      <alignment vertical="top" wrapText="1" readingOrder="1"/>
    </xf>
    <xf numFmtId="8" fontId="0" fillId="0" borderId="0" xfId="0" applyNumberFormat="1"/>
    <xf numFmtId="8" fontId="7" fillId="0" borderId="0" xfId="1" applyNumberFormat="1" applyFont="1" applyFill="1" applyBorder="1"/>
    <xf numFmtId="43" fontId="0" fillId="0" borderId="0" xfId="1" applyFont="1"/>
    <xf numFmtId="43" fontId="4" fillId="3" borderId="0" xfId="1" applyFont="1" applyFill="1" applyBorder="1" applyAlignment="1">
      <alignment horizontal="center"/>
    </xf>
    <xf numFmtId="43" fontId="0" fillId="0" borderId="0" xfId="1" applyFont="1" applyFill="1"/>
    <xf numFmtId="0" fontId="7" fillId="3" borderId="0" xfId="0" applyFont="1" applyFill="1" applyBorder="1"/>
    <xf numFmtId="0" fontId="4" fillId="3" borderId="0" xfId="1" applyNumberFormat="1" applyFont="1" applyFill="1" applyBorder="1" applyAlignment="1">
      <alignment horizontal="center"/>
    </xf>
    <xf numFmtId="0" fontId="4" fillId="0" borderId="0" xfId="4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5" applyFont="1" applyAlignment="1">
      <alignment horizontal="left" wrapText="1"/>
    </xf>
    <xf numFmtId="0" fontId="4" fillId="0" borderId="0" xfId="5" applyFont="1" applyAlignment="1">
      <alignment horizontal="center" wrapText="1"/>
    </xf>
    <xf numFmtId="0" fontId="4" fillId="0" borderId="0" xfId="4" applyFont="1" applyBorder="1" applyAlignment="1">
      <alignment horizontal="center"/>
    </xf>
    <xf numFmtId="0" fontId="18" fillId="0" borderId="0" xfId="4" applyFont="1" applyBorder="1" applyAlignment="1">
      <alignment horizontal="left" wrapText="1"/>
    </xf>
    <xf numFmtId="0" fontId="20" fillId="0" borderId="0" xfId="5" applyFont="1" applyAlignment="1">
      <alignment horizontal="center" wrapText="1"/>
    </xf>
    <xf numFmtId="0" fontId="15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164" fontId="12" fillId="0" borderId="0" xfId="0" applyNumberFormat="1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vertical="top" wrapText="1" readingOrder="1"/>
    </xf>
    <xf numFmtId="0" fontId="11" fillId="3" borderId="0" xfId="0" applyNumberFormat="1" applyFont="1" applyFill="1" applyBorder="1" applyAlignment="1">
      <alignment vertical="top" wrapText="1" readingOrder="1"/>
    </xf>
    <xf numFmtId="0" fontId="4" fillId="3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11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vertical="top" wrapText="1" readingOrder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600"/>
            </a:pPr>
            <a:r>
              <a:rPr lang="en-US" sz="3600"/>
              <a:t>Ejecución Presupuestaria Julio 2014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EJECUCION!$R$122:$R$126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BIENES MUEBLES, INMUEBLES E INTAGIBLES</c:v>
                </c:pt>
                <c:pt idx="4">
                  <c:v>Obras</c:v>
                </c:pt>
              </c:strCache>
            </c:strRef>
          </c:cat>
          <c:val>
            <c:numRef>
              <c:f>EJECUCION!$T$122:$T$126</c:f>
              <c:numCache>
                <c:formatCode>0%</c:formatCode>
                <c:ptCount val="5"/>
                <c:pt idx="0">
                  <c:v>0.16360365801153168</c:v>
                </c:pt>
                <c:pt idx="1">
                  <c:v>0.14140546137237095</c:v>
                </c:pt>
                <c:pt idx="2">
                  <c:v>1.4241847774918211E-2</c:v>
                </c:pt>
                <c:pt idx="3">
                  <c:v>3.2734994499110319E-2</c:v>
                </c:pt>
                <c:pt idx="4">
                  <c:v>0.64801403834206883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44" r="0.75000000000000744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58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6422" y="1100301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685801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4</xdr:col>
      <xdr:colOff>85724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571500" y="1238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1076151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5381625" y="104775"/>
          <a:ext cx="1135968" cy="7238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257175</xdr:colOff>
      <xdr:row>0</xdr:row>
      <xdr:rowOff>47625</xdr:rowOff>
    </xdr:from>
    <xdr:to>
      <xdr:col>4</xdr:col>
      <xdr:colOff>495302</xdr:colOff>
      <xdr:row>4</xdr:row>
      <xdr:rowOff>142875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47675" y="476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9</xdr:col>
      <xdr:colOff>1657350</xdr:colOff>
      <xdr:row>0</xdr:row>
      <xdr:rowOff>85725</xdr:rowOff>
    </xdr:from>
    <xdr:to>
      <xdr:col>13</xdr:col>
      <xdr:colOff>914400</xdr:colOff>
      <xdr:row>4</xdr:row>
      <xdr:rowOff>175259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496050" y="85725"/>
          <a:ext cx="942975" cy="813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opLeftCell="A10" workbookViewId="0">
      <selection activeCell="E22" sqref="E22"/>
    </sheetView>
  </sheetViews>
  <sheetFormatPr defaultColWidth="11.42578125" defaultRowHeight="12.75"/>
  <cols>
    <col min="1" max="1" width="7.85546875" style="54" customWidth="1"/>
    <col min="2" max="2" width="8.5703125" style="54" customWidth="1"/>
    <col min="3" max="3" width="9.85546875" style="54" customWidth="1"/>
    <col min="4" max="4" width="21.140625" style="54" customWidth="1"/>
    <col min="5" max="5" width="18.140625" style="48" customWidth="1"/>
    <col min="6" max="6" width="4.85546875" style="48" customWidth="1"/>
    <col min="7" max="7" width="21.140625" style="48" bestFit="1" customWidth="1"/>
    <col min="8" max="8" width="14" style="48" customWidth="1"/>
    <col min="9" max="9" width="41.42578125" style="48" customWidth="1"/>
    <col min="10" max="10" width="18.140625" style="48" customWidth="1"/>
    <col min="11" max="11" width="13.85546875" style="54" bestFit="1" customWidth="1"/>
    <col min="12" max="12" width="17.85546875" style="54" bestFit="1" customWidth="1"/>
    <col min="13" max="13" width="11.42578125" style="54"/>
    <col min="14" max="14" width="11.5703125" style="54" bestFit="1" customWidth="1"/>
    <col min="15" max="20" width="11.42578125" style="54"/>
    <col min="21" max="39" width="0" style="54" hidden="1" customWidth="1"/>
    <col min="40" max="16384" width="11.42578125" style="54"/>
  </cols>
  <sheetData>
    <row r="7" spans="1:39" ht="18.75">
      <c r="A7" s="86" t="s">
        <v>139</v>
      </c>
      <c r="B7" s="86"/>
      <c r="C7" s="86"/>
      <c r="D7" s="86"/>
      <c r="E7" s="86"/>
      <c r="F7" s="86"/>
      <c r="G7" s="86"/>
      <c r="H7" s="86"/>
    </row>
    <row r="8" spans="1:39" ht="15">
      <c r="A8" s="87"/>
      <c r="B8" s="87"/>
      <c r="C8" s="87"/>
      <c r="D8" s="87"/>
      <c r="E8" s="87"/>
      <c r="F8" s="87"/>
    </row>
    <row r="9" spans="1:39" ht="15.75">
      <c r="A9" s="85" t="s">
        <v>140</v>
      </c>
      <c r="B9" s="85"/>
      <c r="C9" s="85"/>
      <c r="D9" s="85"/>
      <c r="E9" s="85"/>
      <c r="F9" s="85"/>
      <c r="G9" s="85"/>
    </row>
    <row r="10" spans="1:39" ht="15.75">
      <c r="A10" s="85" t="s">
        <v>177</v>
      </c>
      <c r="B10" s="85"/>
      <c r="C10" s="85"/>
      <c r="D10" s="85"/>
      <c r="E10" s="85"/>
      <c r="F10" s="85"/>
      <c r="G10" s="85"/>
    </row>
    <row r="11" spans="1:39" ht="15.75">
      <c r="A11" s="85" t="s">
        <v>141</v>
      </c>
      <c r="B11" s="85"/>
      <c r="C11" s="85"/>
      <c r="D11" s="85"/>
      <c r="E11" s="85"/>
      <c r="F11" s="85"/>
      <c r="G11" s="85"/>
    </row>
    <row r="12" spans="1:39">
      <c r="A12" s="55"/>
      <c r="B12" s="55"/>
      <c r="C12" s="55"/>
      <c r="D12" s="56"/>
      <c r="E12" s="57"/>
      <c r="F12" s="57"/>
      <c r="G12" s="57"/>
    </row>
    <row r="14" spans="1:39" s="48" customFormat="1" ht="15.75">
      <c r="A14" s="85" t="s">
        <v>142</v>
      </c>
      <c r="B14" s="85"/>
      <c r="C14" s="85"/>
      <c r="D14" s="85"/>
      <c r="E14" s="85"/>
      <c r="F14" s="85"/>
      <c r="G14" s="85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</row>
    <row r="15" spans="1:39" s="48" customFormat="1" ht="15.75">
      <c r="A15" s="85"/>
      <c r="B15" s="85"/>
      <c r="C15" s="85"/>
      <c r="D15" s="85"/>
      <c r="E15" s="85"/>
      <c r="F15" s="85"/>
      <c r="G15" s="85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</row>
    <row r="16" spans="1:39" s="48" customFormat="1" ht="15">
      <c r="A16" s="54"/>
      <c r="B16" s="54"/>
      <c r="C16" s="54"/>
      <c r="D16" s="58"/>
      <c r="E16" s="58"/>
      <c r="F16" s="58"/>
      <c r="G16" s="58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</row>
    <row r="17" spans="1:39" s="48" customFormat="1">
      <c r="A17" s="54"/>
      <c r="B17" s="54"/>
      <c r="C17" s="54"/>
      <c r="D17" s="59"/>
      <c r="E17" s="59"/>
      <c r="F17" s="59"/>
      <c r="G17" s="59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</row>
    <row r="18" spans="1:39" s="48" customFormat="1" ht="15.75">
      <c r="A18" s="90" t="s">
        <v>143</v>
      </c>
      <c r="B18" s="90"/>
      <c r="C18" s="90"/>
      <c r="D18" s="90"/>
      <c r="E18" s="60"/>
      <c r="F18" s="60"/>
      <c r="G18" s="61" t="s">
        <v>144</v>
      </c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</row>
    <row r="19" spans="1:39" s="48" customFormat="1" ht="18">
      <c r="A19" s="91" t="s">
        <v>176</v>
      </c>
      <c r="B19" s="91"/>
      <c r="C19" s="91"/>
      <c r="D19" s="91"/>
      <c r="E19" s="62"/>
      <c r="F19" s="62"/>
      <c r="G19" s="71">
        <v>34583690.520000003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</row>
    <row r="20" spans="1:39" s="48" customFormat="1" ht="18">
      <c r="A20" s="91" t="s">
        <v>145</v>
      </c>
      <c r="B20" s="91"/>
      <c r="C20" s="91"/>
      <c r="D20" s="91"/>
      <c r="E20" s="62"/>
      <c r="F20" s="63"/>
      <c r="G20" s="72">
        <v>51947297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</row>
    <row r="21" spans="1:39" s="48" customFormat="1" ht="18">
      <c r="A21" s="92" t="s">
        <v>146</v>
      </c>
      <c r="B21" s="92"/>
      <c r="C21" s="92"/>
      <c r="D21" s="92"/>
      <c r="E21" s="63"/>
      <c r="F21" s="63"/>
      <c r="G21" s="64">
        <f>SUM(G19:G20)</f>
        <v>86530987.520000011</v>
      </c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</row>
    <row r="22" spans="1:39" s="48" customFormat="1" ht="30" customHeight="1">
      <c r="A22" s="65"/>
      <c r="B22" s="65"/>
      <c r="C22" s="65"/>
      <c r="D22" s="66"/>
      <c r="E22" s="63"/>
      <c r="F22" s="63"/>
      <c r="G22" s="63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</row>
    <row r="23" spans="1:39" s="48" customFormat="1" ht="18">
      <c r="A23" s="92" t="s">
        <v>147</v>
      </c>
      <c r="B23" s="92"/>
      <c r="C23" s="65"/>
      <c r="D23" s="63"/>
      <c r="E23" s="63"/>
      <c r="F23" s="63"/>
      <c r="G23" s="6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</row>
    <row r="24" spans="1:39" s="48" customFormat="1" ht="18">
      <c r="A24" s="88" t="s">
        <v>148</v>
      </c>
      <c r="B24" s="88"/>
      <c r="C24" s="88"/>
      <c r="D24" s="88"/>
      <c r="E24" s="63"/>
      <c r="F24" s="67"/>
      <c r="G24" s="73">
        <v>51980710.380000003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</row>
    <row r="25" spans="1:39" s="48" customFormat="1" ht="18.75" thickBot="1">
      <c r="A25" s="89" t="s">
        <v>178</v>
      </c>
      <c r="B25" s="89"/>
      <c r="C25" s="89"/>
      <c r="D25" s="89"/>
      <c r="E25" s="67"/>
      <c r="F25" s="66"/>
      <c r="G25" s="68">
        <f>G21-G24</f>
        <v>34550277.140000008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 spans="1:39" s="48" customFormat="1" ht="30" customHeight="1" thickTop="1">
      <c r="A26" s="89"/>
      <c r="B26" s="89"/>
      <c r="C26" s="89"/>
      <c r="D26" s="69"/>
      <c r="E26" s="66"/>
      <c r="F26" s="69"/>
      <c r="G26" s="70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 spans="1:39" s="48" customFormat="1" ht="15.75">
      <c r="A27" s="54"/>
      <c r="B27" s="54"/>
      <c r="C27" s="54"/>
      <c r="D27" s="54"/>
      <c r="E27" s="69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AC142"/>
  <sheetViews>
    <sheetView topLeftCell="A94" workbookViewId="0">
      <selection activeCell="A6" sqref="A6:N6"/>
    </sheetView>
  </sheetViews>
  <sheetFormatPr defaultRowHeight="14.25"/>
  <cols>
    <col min="1" max="1" width="2.85546875" style="1" customWidth="1"/>
    <col min="2" max="2" width="7.85546875" style="1" bestFit="1" customWidth="1"/>
    <col min="3" max="3" width="8.28515625" style="1" bestFit="1" customWidth="1"/>
    <col min="4" max="4" width="10.140625" style="1" customWidth="1"/>
    <col min="5" max="5" width="9.28515625" style="1" bestFit="1" customWidth="1"/>
    <col min="6" max="7" width="0.140625" style="1" customWidth="1"/>
    <col min="8" max="8" width="33.85546875" style="1" customWidth="1"/>
    <col min="9" max="9" width="0" style="1" hidden="1" customWidth="1"/>
    <col min="10" max="10" width="25.28515625" style="1" customWidth="1"/>
    <col min="11" max="11" width="0" style="1" hidden="1" customWidth="1"/>
    <col min="12" max="12" width="17.28515625" style="1" hidden="1" customWidth="1"/>
    <col min="13" max="13" width="0" style="1" hidden="1" customWidth="1"/>
    <col min="14" max="14" width="18.5703125" style="2" customWidth="1"/>
    <col min="15" max="15" width="17.5703125" style="2" bestFit="1" customWidth="1"/>
    <col min="16" max="16" width="14" style="1" bestFit="1" customWidth="1"/>
    <col min="17" max="17" width="9.140625" style="1"/>
    <col min="18" max="18" width="44.7109375" style="1" bestFit="1" customWidth="1"/>
    <col min="19" max="19" width="14" style="1" bestFit="1" customWidth="1"/>
    <col min="20" max="16384" width="9.140625" style="1"/>
  </cols>
  <sheetData>
    <row r="6" spans="1:16" ht="15.75">
      <c r="A6" s="123" t="s">
        <v>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3"/>
      <c r="P6" s="4"/>
    </row>
    <row r="7" spans="1:16" s="12" customFormat="1" ht="15.75">
      <c r="A7" s="123" t="s">
        <v>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3"/>
      <c r="P7" s="4"/>
    </row>
    <row r="8" spans="1:16" s="12" customFormat="1" ht="15.75">
      <c r="A8" s="123" t="s">
        <v>150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3"/>
      <c r="P8" s="4"/>
    </row>
    <row r="9" spans="1:16" s="12" customFormat="1" ht="16.5" thickBot="1">
      <c r="A9" s="124" t="s">
        <v>2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3"/>
      <c r="O9" s="3"/>
      <c r="P9" s="4"/>
    </row>
    <row r="10" spans="1:16" s="15" customFormat="1" ht="13.5" thickTop="1">
      <c r="A10" s="115" t="s">
        <v>151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3"/>
      <c r="L10" s="13"/>
      <c r="M10" s="14"/>
      <c r="N10" s="16"/>
      <c r="O10" s="16">
        <v>34583690.520000003</v>
      </c>
    </row>
    <row r="11" spans="1:16" s="15" customFormat="1" ht="12.75">
      <c r="A11" s="115" t="s">
        <v>149</v>
      </c>
      <c r="B11" s="115"/>
      <c r="C11" s="115"/>
      <c r="D11" s="115"/>
      <c r="E11" s="115"/>
      <c r="F11" s="115"/>
      <c r="G11" s="115"/>
      <c r="H11" s="115"/>
      <c r="I11" s="13"/>
      <c r="J11" s="13"/>
      <c r="K11" s="13"/>
      <c r="L11" s="13"/>
      <c r="M11" s="13"/>
      <c r="N11" s="16"/>
      <c r="O11" s="17">
        <v>51947297</v>
      </c>
    </row>
    <row r="12" spans="1:16" ht="15.75">
      <c r="A12" s="116" t="s">
        <v>3</v>
      </c>
      <c r="B12" s="116"/>
      <c r="C12" s="116"/>
      <c r="D12" s="116"/>
      <c r="E12" s="116"/>
      <c r="F12" s="116"/>
      <c r="G12" s="116"/>
      <c r="H12" s="5"/>
      <c r="I12" s="5"/>
      <c r="J12" s="5"/>
      <c r="K12" s="5"/>
      <c r="L12" s="5"/>
      <c r="M12" s="5"/>
      <c r="N12" s="6"/>
      <c r="O12" s="31">
        <f>SUM(O10:O11)</f>
        <v>86530987.520000011</v>
      </c>
    </row>
    <row r="13" spans="1:16" ht="15.75">
      <c r="A13" s="7"/>
      <c r="B13" s="7"/>
      <c r="C13" s="7"/>
      <c r="D13" s="7"/>
      <c r="E13" s="7"/>
      <c r="F13" s="7"/>
      <c r="G13" s="7"/>
      <c r="H13" s="5"/>
      <c r="I13" s="5"/>
      <c r="J13" s="5"/>
      <c r="K13" s="5"/>
      <c r="L13" s="5"/>
      <c r="M13" s="5"/>
      <c r="N13" s="6"/>
      <c r="O13" s="31"/>
    </row>
    <row r="14" spans="1:16" ht="15.75">
      <c r="A14" s="32"/>
      <c r="B14" s="32"/>
      <c r="C14" s="32"/>
      <c r="D14" s="32"/>
      <c r="E14" s="32"/>
      <c r="F14" s="7"/>
      <c r="G14" s="7"/>
      <c r="H14" s="33"/>
      <c r="I14" s="33"/>
      <c r="J14" s="33"/>
      <c r="K14" s="5"/>
      <c r="L14" s="5"/>
      <c r="M14" s="5"/>
      <c r="N14" s="81"/>
      <c r="O14" s="31"/>
    </row>
    <row r="15" spans="1:16" ht="15.75">
      <c r="A15" s="32"/>
      <c r="B15" s="32"/>
      <c r="C15" s="32"/>
      <c r="D15" s="32"/>
      <c r="E15" s="32"/>
      <c r="F15" s="7"/>
      <c r="G15" s="7"/>
      <c r="H15" s="120" t="s">
        <v>124</v>
      </c>
      <c r="I15" s="121"/>
      <c r="J15" s="121"/>
      <c r="K15" s="122"/>
      <c r="L15" s="122"/>
      <c r="M15" s="5"/>
      <c r="N15" s="84">
        <v>2014</v>
      </c>
      <c r="O15" s="6"/>
    </row>
    <row r="16" spans="1:16" ht="15.75">
      <c r="A16" s="33" t="s">
        <v>120</v>
      </c>
      <c r="B16" s="33" t="s">
        <v>121</v>
      </c>
      <c r="C16" s="33" t="s">
        <v>119</v>
      </c>
      <c r="D16" s="33" t="s">
        <v>122</v>
      </c>
      <c r="E16" s="33" t="s">
        <v>123</v>
      </c>
      <c r="F16" s="7"/>
      <c r="G16" s="7"/>
      <c r="H16" s="120" t="s">
        <v>125</v>
      </c>
      <c r="I16" s="121"/>
      <c r="J16" s="121"/>
      <c r="K16" s="122"/>
      <c r="L16" s="122"/>
      <c r="M16" s="5"/>
      <c r="N16" s="81"/>
      <c r="O16" s="6"/>
    </row>
    <row r="17" spans="1:19" s="12" customFormat="1" ht="15.75">
      <c r="A17" s="22">
        <v>2</v>
      </c>
      <c r="B17" s="23"/>
      <c r="C17" s="23"/>
      <c r="D17" s="23"/>
      <c r="E17" s="23" t="s">
        <v>4</v>
      </c>
      <c r="F17" s="117"/>
      <c r="G17" s="118"/>
      <c r="H17" s="119"/>
      <c r="I17" s="119"/>
      <c r="J17" s="119"/>
      <c r="K17" s="119"/>
      <c r="L17" s="119"/>
      <c r="M17" s="23"/>
      <c r="N17" s="24"/>
      <c r="O17" s="25"/>
    </row>
    <row r="18" spans="1:19" s="15" customFormat="1" ht="15.75">
      <c r="A18" s="34"/>
      <c r="B18" s="35">
        <v>2.1</v>
      </c>
      <c r="C18" s="34"/>
      <c r="D18" s="34"/>
      <c r="E18" s="34"/>
      <c r="F18" s="117"/>
      <c r="G18" s="113" t="s">
        <v>5</v>
      </c>
      <c r="H18" s="114"/>
      <c r="I18" s="114"/>
      <c r="J18" s="114"/>
      <c r="K18" s="114"/>
      <c r="L18" s="114"/>
      <c r="M18" s="34"/>
      <c r="N18" s="36">
        <f>+N19+N26</f>
        <v>8654527.5099999998</v>
      </c>
      <c r="O18" s="21"/>
    </row>
    <row r="19" spans="1:19" s="15" customFormat="1" ht="12.75">
      <c r="A19" s="19"/>
      <c r="B19" s="19"/>
      <c r="C19" s="26" t="s">
        <v>6</v>
      </c>
      <c r="D19" s="19"/>
      <c r="E19" s="19"/>
      <c r="F19" s="117"/>
      <c r="G19" s="102" t="s">
        <v>7</v>
      </c>
      <c r="H19" s="103"/>
      <c r="I19" s="103"/>
      <c r="J19" s="103"/>
      <c r="K19" s="103"/>
      <c r="L19" s="103"/>
      <c r="M19" s="19"/>
      <c r="N19" s="20">
        <f>+N20+N22+N24</f>
        <v>7563115.5199999996</v>
      </c>
      <c r="O19" s="21"/>
    </row>
    <row r="20" spans="1:19" s="15" customFormat="1" ht="12.75">
      <c r="D20" s="37" t="s">
        <v>8</v>
      </c>
      <c r="F20" s="117"/>
      <c r="G20" s="104" t="s">
        <v>9</v>
      </c>
      <c r="H20" s="105"/>
      <c r="I20" s="105"/>
      <c r="J20" s="105"/>
      <c r="K20" s="105"/>
      <c r="L20" s="105"/>
      <c r="N20" s="21">
        <f>N21</f>
        <v>7275504.3899999997</v>
      </c>
      <c r="O20" s="21"/>
    </row>
    <row r="21" spans="1:19" s="15" customFormat="1" ht="12.75">
      <c r="E21" s="37" t="s">
        <v>10</v>
      </c>
      <c r="F21" s="117"/>
      <c r="G21" s="104" t="s">
        <v>11</v>
      </c>
      <c r="H21" s="105"/>
      <c r="I21" s="105"/>
      <c r="J21" s="105"/>
      <c r="K21" s="105"/>
      <c r="L21" s="105"/>
      <c r="N21" s="21">
        <v>7275504.3899999997</v>
      </c>
      <c r="O21" s="21"/>
    </row>
    <row r="22" spans="1:19" s="15" customFormat="1" ht="12.75">
      <c r="D22" s="15" t="s">
        <v>12</v>
      </c>
      <c r="E22" s="38"/>
      <c r="G22" s="104" t="s">
        <v>13</v>
      </c>
      <c r="H22" s="105"/>
      <c r="I22" s="105"/>
      <c r="J22" s="105"/>
      <c r="K22" s="105"/>
      <c r="L22" s="105"/>
      <c r="N22" s="21">
        <v>235000</v>
      </c>
      <c r="O22" s="21"/>
    </row>
    <row r="23" spans="1:19" s="15" customFormat="1" ht="12.75">
      <c r="E23" s="38" t="s">
        <v>14</v>
      </c>
      <c r="G23" s="104" t="s">
        <v>15</v>
      </c>
      <c r="H23" s="105"/>
      <c r="I23" s="105"/>
      <c r="J23" s="105"/>
      <c r="K23" s="105"/>
      <c r="L23" s="105"/>
      <c r="N23" s="21">
        <v>235000</v>
      </c>
      <c r="O23" s="21"/>
    </row>
    <row r="24" spans="1:19" s="30" customFormat="1" ht="12.75">
      <c r="A24" s="15"/>
      <c r="B24" s="15"/>
      <c r="C24" s="15"/>
      <c r="D24" s="15" t="s">
        <v>16</v>
      </c>
      <c r="E24" s="38"/>
      <c r="F24" s="15"/>
      <c r="G24" s="37"/>
      <c r="H24" s="101" t="s">
        <v>17</v>
      </c>
      <c r="I24" s="101"/>
      <c r="J24" s="101"/>
      <c r="K24" s="39"/>
      <c r="L24" s="39"/>
      <c r="M24" s="15"/>
      <c r="N24" s="21">
        <f>+N25</f>
        <v>52611.13</v>
      </c>
      <c r="O24" s="21"/>
      <c r="P24" s="15"/>
      <c r="Q24" s="15"/>
      <c r="R24" s="15"/>
      <c r="S24" s="15"/>
    </row>
    <row r="25" spans="1:19" s="30" customFormat="1" ht="15">
      <c r="A25" s="15"/>
      <c r="B25" s="15"/>
      <c r="C25" s="15"/>
      <c r="D25" s="15"/>
      <c r="E25" s="38" t="s">
        <v>18</v>
      </c>
      <c r="F25" s="15"/>
      <c r="G25" s="37"/>
      <c r="H25" s="101" t="s">
        <v>17</v>
      </c>
      <c r="I25" s="101"/>
      <c r="J25" s="101"/>
      <c r="K25" s="39"/>
      <c r="L25" s="39"/>
      <c r="M25" s="15"/>
      <c r="N25" s="80">
        <v>52611.13</v>
      </c>
      <c r="O25" s="21"/>
      <c r="P25" s="15"/>
      <c r="Q25" s="15"/>
      <c r="R25" s="15"/>
      <c r="S25" s="15"/>
    </row>
    <row r="26" spans="1:19" s="30" customFormat="1" ht="12.75">
      <c r="A26" s="19"/>
      <c r="B26" s="19"/>
      <c r="C26" s="26" t="s">
        <v>19</v>
      </c>
      <c r="D26" s="19" t="s">
        <v>4</v>
      </c>
      <c r="E26" s="19"/>
      <c r="F26" s="19"/>
      <c r="G26" s="102" t="s">
        <v>20</v>
      </c>
      <c r="H26" s="103"/>
      <c r="I26" s="103"/>
      <c r="J26" s="103"/>
      <c r="K26" s="103"/>
      <c r="L26" s="103"/>
      <c r="M26" s="19"/>
      <c r="N26" s="20">
        <f>+N27+N29+N31</f>
        <v>1091411.99</v>
      </c>
      <c r="O26" s="21"/>
      <c r="P26" s="15" t="s">
        <v>4</v>
      </c>
      <c r="Q26" s="15"/>
      <c r="R26" s="15"/>
      <c r="S26" s="15"/>
    </row>
    <row r="27" spans="1:19" s="30" customFormat="1" ht="12.75">
      <c r="A27" s="15"/>
      <c r="B27" s="15"/>
      <c r="C27" s="15"/>
      <c r="D27" s="37" t="s">
        <v>21</v>
      </c>
      <c r="E27" s="15"/>
      <c r="F27" s="15"/>
      <c r="G27" s="104" t="s">
        <v>22</v>
      </c>
      <c r="H27" s="105"/>
      <c r="I27" s="105"/>
      <c r="J27" s="105"/>
      <c r="K27" s="105"/>
      <c r="L27" s="105"/>
      <c r="M27" s="15"/>
      <c r="N27" s="21">
        <f>N28</f>
        <v>502784.21</v>
      </c>
      <c r="O27" s="21"/>
      <c r="P27" s="15"/>
      <c r="Q27" s="15"/>
      <c r="R27" s="15"/>
      <c r="S27" s="15"/>
    </row>
    <row r="28" spans="1:19" s="30" customFormat="1" ht="12.75">
      <c r="A28" s="15"/>
      <c r="B28" s="15"/>
      <c r="C28" s="15"/>
      <c r="D28" s="15"/>
      <c r="E28" s="37" t="s">
        <v>23</v>
      </c>
      <c r="F28" s="15"/>
      <c r="G28" s="104" t="s">
        <v>22</v>
      </c>
      <c r="H28" s="105"/>
      <c r="I28" s="105"/>
      <c r="J28" s="105"/>
      <c r="K28" s="105"/>
      <c r="L28" s="105"/>
      <c r="M28" s="15"/>
      <c r="N28" s="21">
        <v>502784.21</v>
      </c>
      <c r="O28" s="21" t="s">
        <v>4</v>
      </c>
      <c r="P28" s="15" t="s">
        <v>4</v>
      </c>
      <c r="Q28" s="15"/>
      <c r="R28" s="15"/>
      <c r="S28" s="15"/>
    </row>
    <row r="29" spans="1:19" s="30" customFormat="1" ht="12.75">
      <c r="A29" s="15"/>
      <c r="B29" s="15"/>
      <c r="C29" s="15"/>
      <c r="D29" s="37" t="s">
        <v>24</v>
      </c>
      <c r="E29" s="15"/>
      <c r="F29" s="15"/>
      <c r="G29" s="104" t="s">
        <v>25</v>
      </c>
      <c r="H29" s="105"/>
      <c r="I29" s="105"/>
      <c r="J29" s="105"/>
      <c r="K29" s="105"/>
      <c r="L29" s="105"/>
      <c r="M29" s="15"/>
      <c r="N29" s="21">
        <f>N30</f>
        <v>524576.71</v>
      </c>
      <c r="O29" s="21" t="s">
        <v>4</v>
      </c>
      <c r="P29" s="15"/>
      <c r="Q29" s="15"/>
      <c r="R29" s="15"/>
      <c r="S29" s="15"/>
    </row>
    <row r="30" spans="1:19" s="30" customFormat="1" ht="12.75">
      <c r="A30" s="15"/>
      <c r="B30" s="15"/>
      <c r="C30" s="15"/>
      <c r="D30" s="15"/>
      <c r="E30" s="37" t="s">
        <v>26</v>
      </c>
      <c r="F30" s="15"/>
      <c r="G30" s="104" t="s">
        <v>25</v>
      </c>
      <c r="H30" s="105"/>
      <c r="I30" s="105"/>
      <c r="J30" s="105"/>
      <c r="K30" s="105"/>
      <c r="L30" s="105"/>
      <c r="M30" s="15"/>
      <c r="N30" s="21">
        <v>524576.71</v>
      </c>
      <c r="O30" s="21"/>
      <c r="P30" s="15"/>
      <c r="Q30" s="15"/>
      <c r="R30" s="15"/>
      <c r="S30" s="15"/>
    </row>
    <row r="31" spans="1:19" s="30" customFormat="1" ht="12.75">
      <c r="A31" s="15"/>
      <c r="B31" s="15"/>
      <c r="C31" s="15"/>
      <c r="D31" s="37" t="s">
        <v>27</v>
      </c>
      <c r="E31" s="15"/>
      <c r="F31" s="15"/>
      <c r="G31" s="104" t="s">
        <v>28</v>
      </c>
      <c r="H31" s="105"/>
      <c r="I31" s="105"/>
      <c r="J31" s="105"/>
      <c r="K31" s="105"/>
      <c r="L31" s="105"/>
      <c r="M31" s="15"/>
      <c r="N31" s="21">
        <f>N32</f>
        <v>64051.07</v>
      </c>
      <c r="O31" s="21"/>
      <c r="P31" s="15"/>
      <c r="Q31" s="15"/>
      <c r="R31" s="15"/>
      <c r="S31" s="15"/>
    </row>
    <row r="32" spans="1:19" s="30" customFormat="1" ht="12.75">
      <c r="A32" s="15"/>
      <c r="B32" s="15"/>
      <c r="C32" s="15"/>
      <c r="D32" s="15"/>
      <c r="E32" s="37" t="s">
        <v>29</v>
      </c>
      <c r="F32" s="15"/>
      <c r="G32" s="104" t="s">
        <v>28</v>
      </c>
      <c r="H32" s="105"/>
      <c r="I32" s="105"/>
      <c r="J32" s="105"/>
      <c r="K32" s="105"/>
      <c r="L32" s="105"/>
      <c r="M32" s="15"/>
      <c r="N32" s="21">
        <v>64051.07</v>
      </c>
      <c r="O32" s="21"/>
      <c r="P32" s="15"/>
      <c r="Q32" s="15"/>
      <c r="R32" s="15"/>
      <c r="S32" s="15"/>
    </row>
    <row r="33" spans="1:19" s="30" customFormat="1" ht="12.75">
      <c r="A33" s="15"/>
      <c r="B33" s="15"/>
      <c r="C33" s="15"/>
      <c r="D33" s="15"/>
      <c r="E33" s="37"/>
      <c r="F33" s="15"/>
      <c r="G33" s="37"/>
      <c r="H33" s="39"/>
      <c r="I33" s="39"/>
      <c r="J33" s="39"/>
      <c r="K33" s="39"/>
      <c r="L33" s="39"/>
      <c r="M33" s="15"/>
      <c r="N33" s="21"/>
      <c r="O33" s="20">
        <f>N18</f>
        <v>8654527.5099999998</v>
      </c>
      <c r="P33" s="15"/>
      <c r="Q33" s="15"/>
      <c r="R33" s="15"/>
      <c r="S33" s="15"/>
    </row>
    <row r="34" spans="1:19" s="41" customFormat="1" ht="15.75">
      <c r="A34" s="34"/>
      <c r="B34" s="42">
        <v>2.2000000000000002</v>
      </c>
      <c r="C34" s="34"/>
      <c r="D34" s="34"/>
      <c r="E34" s="34"/>
      <c r="F34" s="34"/>
      <c r="G34" s="113" t="s">
        <v>30</v>
      </c>
      <c r="H34" s="114"/>
      <c r="I34" s="114"/>
      <c r="J34" s="114"/>
      <c r="K34" s="114"/>
      <c r="L34" s="114"/>
      <c r="M34" s="34"/>
      <c r="N34" s="36">
        <f>+N35+N46+N51+N54+N56+N61+N66</f>
        <v>7480257.29</v>
      </c>
      <c r="O34" s="25"/>
      <c r="P34" s="12"/>
      <c r="Q34" s="12"/>
      <c r="R34" s="12"/>
      <c r="S34" s="12"/>
    </row>
    <row r="35" spans="1:19" s="30" customFormat="1" ht="12.75">
      <c r="A35" s="19"/>
      <c r="B35" s="19"/>
      <c r="C35" s="19" t="s">
        <v>31</v>
      </c>
      <c r="D35" s="19"/>
      <c r="E35" s="19"/>
      <c r="F35" s="19"/>
      <c r="G35" s="102" t="s">
        <v>32</v>
      </c>
      <c r="H35" s="103"/>
      <c r="I35" s="103"/>
      <c r="J35" s="103"/>
      <c r="K35" s="103"/>
      <c r="L35" s="103"/>
      <c r="M35" s="19"/>
      <c r="N35" s="20">
        <f>+N36+N38+N40+N42+N44</f>
        <v>3275035.13</v>
      </c>
      <c r="O35" s="21"/>
      <c r="P35" s="15"/>
      <c r="Q35" s="15"/>
      <c r="R35" s="15"/>
      <c r="S35" s="15"/>
    </row>
    <row r="36" spans="1:19" s="30" customFormat="1" ht="12.75">
      <c r="A36" s="15"/>
      <c r="B36" s="15"/>
      <c r="C36" s="15"/>
      <c r="D36" s="43" t="s">
        <v>33</v>
      </c>
      <c r="E36" s="15"/>
      <c r="F36" s="15"/>
      <c r="G36" s="112" t="s">
        <v>34</v>
      </c>
      <c r="H36" s="105"/>
      <c r="I36" s="105"/>
      <c r="J36" s="105"/>
      <c r="K36" s="105"/>
      <c r="L36" s="105"/>
      <c r="M36" s="15"/>
      <c r="N36" s="21">
        <f>N37</f>
        <v>259768.54</v>
      </c>
      <c r="O36" s="21"/>
      <c r="P36" s="15" t="s">
        <v>4</v>
      </c>
      <c r="Q36" s="15"/>
      <c r="R36" s="15"/>
      <c r="S36" s="15"/>
    </row>
    <row r="37" spans="1:19" s="30" customFormat="1" ht="15">
      <c r="A37" s="15"/>
      <c r="B37" s="15"/>
      <c r="C37" s="15"/>
      <c r="D37" s="15"/>
      <c r="E37" s="15" t="s">
        <v>35</v>
      </c>
      <c r="F37" s="15"/>
      <c r="G37" s="112" t="s">
        <v>34</v>
      </c>
      <c r="H37" s="105"/>
      <c r="I37" s="105"/>
      <c r="J37" s="105"/>
      <c r="K37" s="105"/>
      <c r="L37" s="105"/>
      <c r="M37" s="15"/>
      <c r="N37" s="21">
        <v>259768.54</v>
      </c>
      <c r="O37" s="80"/>
      <c r="P37" s="50"/>
      <c r="Q37" s="15"/>
      <c r="R37" s="15"/>
      <c r="S37" s="15"/>
    </row>
    <row r="38" spans="1:19" s="30" customFormat="1" ht="12.75">
      <c r="A38" s="15"/>
      <c r="B38" s="15"/>
      <c r="C38" s="15"/>
      <c r="D38" s="43" t="s">
        <v>36</v>
      </c>
      <c r="E38" s="15"/>
      <c r="F38" s="15"/>
      <c r="G38" s="112" t="s">
        <v>37</v>
      </c>
      <c r="H38" s="105"/>
      <c r="I38" s="105"/>
      <c r="J38" s="105"/>
      <c r="K38" s="105"/>
      <c r="L38" s="105"/>
      <c r="M38" s="15"/>
      <c r="N38" s="21">
        <f>N39</f>
        <v>1098419.93</v>
      </c>
      <c r="O38" s="21"/>
      <c r="P38" s="15" t="s">
        <v>4</v>
      </c>
      <c r="Q38" s="15"/>
      <c r="R38" s="15"/>
      <c r="S38" s="15"/>
    </row>
    <row r="39" spans="1:19" s="30" customFormat="1" ht="12.75">
      <c r="A39" s="15"/>
      <c r="B39" s="15"/>
      <c r="C39" s="15"/>
      <c r="D39" s="15"/>
      <c r="E39" s="43" t="s">
        <v>38</v>
      </c>
      <c r="F39" s="15"/>
      <c r="G39" s="112" t="s">
        <v>37</v>
      </c>
      <c r="H39" s="105"/>
      <c r="I39" s="105"/>
      <c r="J39" s="105"/>
      <c r="K39" s="105"/>
      <c r="L39" s="105"/>
      <c r="M39" s="15"/>
      <c r="N39" s="21">
        <v>1098419.93</v>
      </c>
      <c r="O39" s="21"/>
      <c r="P39" s="15"/>
      <c r="Q39" s="15"/>
      <c r="R39" s="15"/>
      <c r="S39" s="15"/>
    </row>
    <row r="40" spans="1:19" s="30" customFormat="1" ht="12.75">
      <c r="A40" s="15"/>
      <c r="B40" s="15"/>
      <c r="C40" s="15"/>
      <c r="D40" s="43" t="s">
        <v>39</v>
      </c>
      <c r="E40" s="15"/>
      <c r="F40" s="15"/>
      <c r="G40" s="112" t="s">
        <v>40</v>
      </c>
      <c r="H40" s="105"/>
      <c r="I40" s="105"/>
      <c r="J40" s="105"/>
      <c r="K40" s="105"/>
      <c r="L40" s="105"/>
      <c r="M40" s="15"/>
      <c r="N40" s="21">
        <f>N41</f>
        <v>643.5</v>
      </c>
      <c r="O40" s="21"/>
      <c r="P40" s="15"/>
      <c r="Q40" s="15"/>
      <c r="R40" s="15"/>
      <c r="S40" s="15"/>
    </row>
    <row r="41" spans="1:19" s="30" customFormat="1" ht="12.75">
      <c r="A41" s="15"/>
      <c r="B41" s="15"/>
      <c r="C41" s="15"/>
      <c r="D41" s="15"/>
      <c r="E41" s="43" t="s">
        <v>41</v>
      </c>
      <c r="F41" s="15"/>
      <c r="G41" s="112" t="s">
        <v>40</v>
      </c>
      <c r="H41" s="105"/>
      <c r="I41" s="105"/>
      <c r="J41" s="105"/>
      <c r="K41" s="105"/>
      <c r="L41" s="105"/>
      <c r="M41" s="15"/>
      <c r="N41" s="21">
        <v>643.5</v>
      </c>
      <c r="O41" s="21"/>
      <c r="P41" s="15"/>
      <c r="Q41" s="15"/>
      <c r="R41" s="15"/>
      <c r="S41" s="15"/>
    </row>
    <row r="42" spans="1:19" s="30" customFormat="1" ht="12.75">
      <c r="A42" s="15"/>
      <c r="B42" s="15"/>
      <c r="C42" s="15"/>
      <c r="D42" s="43" t="s">
        <v>42</v>
      </c>
      <c r="E42" s="15"/>
      <c r="F42" s="15"/>
      <c r="G42" s="112" t="s">
        <v>43</v>
      </c>
      <c r="H42" s="105"/>
      <c r="I42" s="105"/>
      <c r="J42" s="105"/>
      <c r="K42" s="105"/>
      <c r="L42" s="105"/>
      <c r="M42" s="15"/>
      <c r="N42" s="21">
        <f>N43</f>
        <v>1398948.22</v>
      </c>
      <c r="O42" s="21"/>
      <c r="P42" s="15" t="s">
        <v>4</v>
      </c>
      <c r="Q42" s="15"/>
      <c r="R42" s="15"/>
      <c r="S42" s="15"/>
    </row>
    <row r="43" spans="1:19" s="30" customFormat="1" ht="12.75">
      <c r="A43" s="15"/>
      <c r="B43" s="15"/>
      <c r="C43" s="15"/>
      <c r="D43" s="15"/>
      <c r="E43" s="43" t="s">
        <v>44</v>
      </c>
      <c r="F43" s="15"/>
      <c r="G43" s="112" t="s">
        <v>43</v>
      </c>
      <c r="H43" s="105"/>
      <c r="I43" s="105"/>
      <c r="J43" s="105"/>
      <c r="K43" s="105"/>
      <c r="L43" s="105"/>
      <c r="M43" s="15"/>
      <c r="N43" s="21">
        <v>1398948.22</v>
      </c>
      <c r="O43" s="21" t="s">
        <v>4</v>
      </c>
      <c r="P43" s="15"/>
      <c r="Q43" s="15"/>
      <c r="R43" s="15"/>
      <c r="S43" s="15"/>
    </row>
    <row r="44" spans="1:19" s="30" customFormat="1" ht="12.75">
      <c r="A44" s="15"/>
      <c r="B44" s="15"/>
      <c r="C44" s="15"/>
      <c r="D44" s="43" t="s">
        <v>45</v>
      </c>
      <c r="E44" s="15"/>
      <c r="F44" s="15"/>
      <c r="G44" s="112" t="s">
        <v>46</v>
      </c>
      <c r="H44" s="105"/>
      <c r="I44" s="105"/>
      <c r="J44" s="105"/>
      <c r="K44" s="105"/>
      <c r="L44" s="105"/>
      <c r="M44" s="15"/>
      <c r="N44" s="21">
        <f>N45</f>
        <v>517254.94</v>
      </c>
      <c r="O44" s="21"/>
      <c r="P44" s="15"/>
      <c r="Q44" s="15"/>
      <c r="R44" s="15"/>
      <c r="S44" s="15"/>
    </row>
    <row r="45" spans="1:19" s="30" customFormat="1" ht="12.75">
      <c r="A45" s="15"/>
      <c r="B45" s="15"/>
      <c r="C45" s="15"/>
      <c r="D45" s="15"/>
      <c r="E45" s="37" t="s">
        <v>47</v>
      </c>
      <c r="F45" s="15"/>
      <c r="G45" s="104" t="s">
        <v>48</v>
      </c>
      <c r="H45" s="105"/>
      <c r="I45" s="105"/>
      <c r="J45" s="105"/>
      <c r="K45" s="105"/>
      <c r="L45" s="105"/>
      <c r="M45" s="15"/>
      <c r="N45" s="21">
        <v>517254.94</v>
      </c>
      <c r="O45" s="21"/>
      <c r="P45" s="15"/>
      <c r="Q45" s="15"/>
      <c r="R45" s="15"/>
      <c r="S45" s="15"/>
    </row>
    <row r="46" spans="1:19" s="30" customFormat="1" ht="12.75">
      <c r="A46" s="19"/>
      <c r="B46" s="19"/>
      <c r="C46" s="26" t="s">
        <v>49</v>
      </c>
      <c r="D46" s="19"/>
      <c r="E46" s="19"/>
      <c r="F46" s="19"/>
      <c r="G46" s="102" t="s">
        <v>50</v>
      </c>
      <c r="H46" s="103"/>
      <c r="I46" s="103"/>
      <c r="J46" s="103"/>
      <c r="K46" s="103"/>
      <c r="L46" s="103"/>
      <c r="M46" s="19"/>
      <c r="N46" s="20">
        <f>N47+N49</f>
        <v>635455.11</v>
      </c>
      <c r="O46" s="21"/>
      <c r="P46" s="15"/>
      <c r="Q46" s="15"/>
      <c r="R46" s="15"/>
      <c r="S46" s="15"/>
    </row>
    <row r="47" spans="1:19" s="30" customFormat="1" ht="12.75">
      <c r="A47" s="19"/>
      <c r="B47" s="19"/>
      <c r="C47" s="77"/>
      <c r="D47" s="74" t="s">
        <v>153</v>
      </c>
      <c r="E47" s="19"/>
      <c r="F47" s="19"/>
      <c r="G47" s="77"/>
      <c r="H47" s="104" t="s">
        <v>154</v>
      </c>
      <c r="I47" s="105"/>
      <c r="J47" s="105"/>
      <c r="K47" s="105"/>
      <c r="L47" s="105"/>
      <c r="M47" s="105"/>
      <c r="N47" s="21">
        <f>N48</f>
        <v>168510.51</v>
      </c>
      <c r="O47" s="21"/>
      <c r="P47" s="15"/>
      <c r="Q47" s="15"/>
      <c r="R47" s="15"/>
      <c r="S47" s="15"/>
    </row>
    <row r="48" spans="1:19" s="30" customFormat="1" ht="12.75">
      <c r="A48" s="19"/>
      <c r="B48" s="19"/>
      <c r="C48" s="77"/>
      <c r="D48" s="19"/>
      <c r="E48" s="74" t="s">
        <v>152</v>
      </c>
      <c r="F48" s="19"/>
      <c r="G48" s="77"/>
      <c r="H48" s="104" t="s">
        <v>154</v>
      </c>
      <c r="I48" s="105"/>
      <c r="J48" s="105"/>
      <c r="K48" s="105"/>
      <c r="L48" s="105"/>
      <c r="M48" s="105"/>
      <c r="N48" s="21">
        <v>168510.51</v>
      </c>
      <c r="O48" s="21"/>
      <c r="P48" s="15"/>
      <c r="Q48" s="15"/>
      <c r="R48" s="15"/>
      <c r="S48" s="15"/>
    </row>
    <row r="49" spans="1:20" s="30" customFormat="1" ht="12.75">
      <c r="A49" s="15"/>
      <c r="B49" s="15"/>
      <c r="C49" s="15"/>
      <c r="D49" s="37" t="s">
        <v>51</v>
      </c>
      <c r="E49" s="15"/>
      <c r="F49" s="15"/>
      <c r="G49" s="104" t="s">
        <v>52</v>
      </c>
      <c r="H49" s="105"/>
      <c r="I49" s="105"/>
      <c r="J49" s="105"/>
      <c r="K49" s="105"/>
      <c r="L49" s="105"/>
      <c r="M49" s="15"/>
      <c r="N49" s="21">
        <f>N50</f>
        <v>466944.6</v>
      </c>
      <c r="O49" s="21"/>
      <c r="P49" s="15"/>
      <c r="Q49" s="15"/>
      <c r="R49" s="15"/>
      <c r="S49" s="15"/>
    </row>
    <row r="50" spans="1:20" s="30" customFormat="1" ht="15">
      <c r="A50" s="15"/>
      <c r="B50" s="15"/>
      <c r="C50" s="15"/>
      <c r="D50" s="15"/>
      <c r="E50" s="37" t="s">
        <v>53</v>
      </c>
      <c r="F50" s="15"/>
      <c r="G50" s="104" t="s">
        <v>52</v>
      </c>
      <c r="H50" s="105"/>
      <c r="I50" s="105"/>
      <c r="J50" s="105"/>
      <c r="K50" s="105"/>
      <c r="L50" s="105"/>
      <c r="M50" s="15"/>
      <c r="N50" s="21">
        <v>466944.6</v>
      </c>
      <c r="O50" s="80"/>
      <c r="P50" s="15"/>
      <c r="Q50" s="15"/>
      <c r="R50" s="15"/>
      <c r="S50" s="15"/>
    </row>
    <row r="51" spans="1:20" s="28" customFormat="1" ht="12.75">
      <c r="A51" s="19"/>
      <c r="B51" s="19"/>
      <c r="C51" s="19" t="s">
        <v>54</v>
      </c>
      <c r="D51" s="19"/>
      <c r="E51" s="26"/>
      <c r="F51" s="19"/>
      <c r="G51" s="26"/>
      <c r="H51" s="111" t="s">
        <v>55</v>
      </c>
      <c r="I51" s="111"/>
      <c r="J51" s="111"/>
      <c r="K51" s="27"/>
      <c r="L51" s="27"/>
      <c r="M51" s="19"/>
      <c r="N51" s="20">
        <f>N52+N53</f>
        <v>109802</v>
      </c>
      <c r="O51" s="20"/>
      <c r="P51" s="19"/>
      <c r="Q51" s="19"/>
      <c r="R51" s="19"/>
      <c r="S51" s="19"/>
    </row>
    <row r="52" spans="1:20" s="30" customFormat="1" ht="15">
      <c r="A52" s="15"/>
      <c r="B52" s="15"/>
      <c r="C52" s="15"/>
      <c r="D52" s="15" t="s">
        <v>56</v>
      </c>
      <c r="E52" s="37"/>
      <c r="F52" s="15"/>
      <c r="G52" s="37"/>
      <c r="H52" s="101" t="s">
        <v>57</v>
      </c>
      <c r="I52" s="101"/>
      <c r="J52" s="101"/>
      <c r="K52" s="39"/>
      <c r="L52" s="39"/>
      <c r="M52" s="15"/>
      <c r="N52" s="82">
        <v>25000</v>
      </c>
      <c r="O52" s="21"/>
      <c r="P52" s="15"/>
      <c r="Q52" s="15"/>
      <c r="R52" s="15"/>
      <c r="S52" s="15"/>
    </row>
    <row r="53" spans="1:20" s="30" customFormat="1" ht="15">
      <c r="A53" s="15"/>
      <c r="B53" s="15"/>
      <c r="C53" s="15"/>
      <c r="D53" s="15" t="s">
        <v>161</v>
      </c>
      <c r="E53" s="74"/>
      <c r="F53" s="15"/>
      <c r="G53" s="74"/>
      <c r="H53" s="101" t="s">
        <v>160</v>
      </c>
      <c r="I53" s="101"/>
      <c r="J53" s="101"/>
      <c r="K53" s="75"/>
      <c r="L53" s="75"/>
      <c r="M53" s="15"/>
      <c r="N53" s="82">
        <v>84802</v>
      </c>
      <c r="O53" s="21"/>
      <c r="P53" s="15"/>
      <c r="Q53" s="15"/>
      <c r="R53" s="15"/>
      <c r="S53" s="15"/>
    </row>
    <row r="54" spans="1:20" s="28" customFormat="1" ht="12.75">
      <c r="A54" s="19"/>
      <c r="B54" s="19"/>
      <c r="C54" s="19" t="s">
        <v>58</v>
      </c>
      <c r="D54" s="19"/>
      <c r="E54" s="26"/>
      <c r="F54" s="19"/>
      <c r="G54" s="26"/>
      <c r="H54" s="111" t="s">
        <v>59</v>
      </c>
      <c r="I54" s="111"/>
      <c r="J54" s="111"/>
      <c r="K54" s="27"/>
      <c r="L54" s="27"/>
      <c r="M54" s="19"/>
      <c r="N54" s="20">
        <f>N55</f>
        <v>38226</v>
      </c>
      <c r="O54" s="20"/>
      <c r="P54" s="19"/>
      <c r="Q54" s="19"/>
      <c r="R54" s="19"/>
      <c r="S54" s="19"/>
    </row>
    <row r="55" spans="1:20" s="30" customFormat="1" ht="15">
      <c r="A55" s="15"/>
      <c r="B55" s="15"/>
      <c r="C55" s="15"/>
      <c r="D55" s="15" t="s">
        <v>60</v>
      </c>
      <c r="E55" s="37"/>
      <c r="F55" s="15"/>
      <c r="G55" s="37"/>
      <c r="H55" s="101" t="s">
        <v>61</v>
      </c>
      <c r="I55" s="101"/>
      <c r="J55" s="101"/>
      <c r="K55" s="39"/>
      <c r="L55" s="39"/>
      <c r="M55" s="15"/>
      <c r="N55" s="80">
        <v>38226</v>
      </c>
      <c r="O55" s="21"/>
      <c r="P55" s="15"/>
      <c r="Q55" s="15"/>
      <c r="R55" s="15"/>
      <c r="S55" s="15"/>
    </row>
    <row r="56" spans="1:20" s="30" customFormat="1" ht="12.75">
      <c r="A56" s="19"/>
      <c r="B56" s="19"/>
      <c r="C56" s="26" t="s">
        <v>62</v>
      </c>
      <c r="D56" s="19"/>
      <c r="E56" s="19"/>
      <c r="F56" s="19"/>
      <c r="G56" s="102" t="s">
        <v>63</v>
      </c>
      <c r="H56" s="103"/>
      <c r="I56" s="103"/>
      <c r="J56" s="103"/>
      <c r="K56" s="103"/>
      <c r="L56" s="103"/>
      <c r="M56" s="19"/>
      <c r="N56" s="20">
        <f>+N57+N59</f>
        <v>1669491.9300000002</v>
      </c>
      <c r="O56" s="21"/>
      <c r="P56" s="15"/>
      <c r="Q56" s="15"/>
      <c r="R56" s="15"/>
      <c r="S56" s="15"/>
    </row>
    <row r="57" spans="1:20" s="30" customFormat="1" ht="12.75">
      <c r="A57" s="15"/>
      <c r="B57" s="15"/>
      <c r="C57" s="15"/>
      <c r="D57" s="37" t="s">
        <v>64</v>
      </c>
      <c r="E57" s="15"/>
      <c r="F57" s="15"/>
      <c r="G57" s="104" t="s">
        <v>65</v>
      </c>
      <c r="H57" s="105"/>
      <c r="I57" s="105"/>
      <c r="J57" s="105"/>
      <c r="K57" s="105"/>
      <c r="L57" s="105"/>
      <c r="M57" s="15"/>
      <c r="N57" s="21">
        <f>N58</f>
        <v>1391146.09</v>
      </c>
      <c r="O57" s="21"/>
      <c r="P57" s="15"/>
      <c r="Q57" s="15"/>
      <c r="R57" s="15"/>
      <c r="S57" s="15"/>
    </row>
    <row r="58" spans="1:20" s="30" customFormat="1" ht="12.75">
      <c r="A58" s="15"/>
      <c r="B58" s="15"/>
      <c r="C58" s="15"/>
      <c r="D58" s="15"/>
      <c r="E58" s="37" t="s">
        <v>66</v>
      </c>
      <c r="F58" s="15"/>
      <c r="G58" s="104" t="s">
        <v>65</v>
      </c>
      <c r="H58" s="105"/>
      <c r="I58" s="105"/>
      <c r="J58" s="105"/>
      <c r="K58" s="105"/>
      <c r="L58" s="105"/>
      <c r="M58" s="15"/>
      <c r="N58" s="21">
        <v>1391146.09</v>
      </c>
      <c r="O58" s="21"/>
      <c r="P58" s="15"/>
      <c r="Q58" s="15"/>
      <c r="R58" s="15"/>
      <c r="S58" s="15"/>
    </row>
    <row r="59" spans="1:20" s="30" customFormat="1" ht="12.75">
      <c r="A59" s="15"/>
      <c r="B59" s="15"/>
      <c r="C59" s="15"/>
      <c r="D59" s="37" t="s">
        <v>67</v>
      </c>
      <c r="E59" s="15"/>
      <c r="F59" s="15"/>
      <c r="G59" s="104" t="s">
        <v>68</v>
      </c>
      <c r="H59" s="105"/>
      <c r="I59" s="105"/>
      <c r="J59" s="105"/>
      <c r="K59" s="105"/>
      <c r="L59" s="105"/>
      <c r="M59" s="15"/>
      <c r="N59" s="21">
        <f>N60</f>
        <v>278345.84000000003</v>
      </c>
      <c r="O59" s="21"/>
      <c r="P59" s="15"/>
      <c r="Q59" s="15"/>
      <c r="R59" s="15"/>
      <c r="S59" s="15"/>
    </row>
    <row r="60" spans="1:20" s="30" customFormat="1" ht="12.75">
      <c r="A60" s="15"/>
      <c r="B60" s="15"/>
      <c r="C60" s="15"/>
      <c r="D60" s="15"/>
      <c r="E60" s="37" t="s">
        <v>69</v>
      </c>
      <c r="F60" s="15"/>
      <c r="G60" s="104" t="s">
        <v>68</v>
      </c>
      <c r="H60" s="105"/>
      <c r="I60" s="105"/>
      <c r="J60" s="105"/>
      <c r="K60" s="105"/>
      <c r="L60" s="105"/>
      <c r="M60" s="15"/>
      <c r="N60" s="21">
        <v>278345.84000000003</v>
      </c>
      <c r="O60" s="21"/>
      <c r="P60" s="15"/>
      <c r="Q60" s="15"/>
      <c r="R60" s="15"/>
      <c r="S60" s="15"/>
    </row>
    <row r="61" spans="1:20" s="30" customFormat="1" ht="12.75">
      <c r="A61" s="19"/>
      <c r="B61" s="19"/>
      <c r="C61" s="26" t="s">
        <v>70</v>
      </c>
      <c r="D61" s="19"/>
      <c r="E61" s="19"/>
      <c r="F61" s="19"/>
      <c r="G61" s="102" t="s">
        <v>71</v>
      </c>
      <c r="H61" s="103"/>
      <c r="I61" s="103"/>
      <c r="J61" s="103"/>
      <c r="K61" s="103"/>
      <c r="L61" s="103"/>
      <c r="M61" s="19"/>
      <c r="N61" s="79">
        <f>N62+N64</f>
        <v>649096</v>
      </c>
      <c r="O61" s="21"/>
      <c r="P61" s="15"/>
      <c r="Q61" s="15"/>
      <c r="R61" s="15"/>
      <c r="S61" s="15"/>
    </row>
    <row r="62" spans="1:20" s="30" customFormat="1" ht="15">
      <c r="A62" s="19"/>
      <c r="B62" s="19"/>
      <c r="C62" s="77"/>
      <c r="D62" s="74" t="s">
        <v>171</v>
      </c>
      <c r="E62" s="19"/>
      <c r="F62" s="19"/>
      <c r="G62" s="77"/>
      <c r="H62" s="104" t="s">
        <v>172</v>
      </c>
      <c r="I62" s="105"/>
      <c r="J62" s="105"/>
      <c r="K62" s="105"/>
      <c r="L62" s="105"/>
      <c r="M62" s="105"/>
      <c r="N62" s="78">
        <f>N63</f>
        <v>79096</v>
      </c>
      <c r="O62" s="21"/>
      <c r="P62" s="15"/>
      <c r="Q62" s="15"/>
      <c r="R62" s="15"/>
      <c r="S62" s="15"/>
    </row>
    <row r="63" spans="1:20" s="30" customFormat="1" ht="15">
      <c r="A63" s="19"/>
      <c r="B63" s="19"/>
      <c r="C63" s="77"/>
      <c r="D63" s="19"/>
      <c r="E63" s="74" t="s">
        <v>173</v>
      </c>
      <c r="F63" s="19"/>
      <c r="G63" s="77"/>
      <c r="H63" s="74" t="s">
        <v>172</v>
      </c>
      <c r="I63" s="75"/>
      <c r="J63" s="75"/>
      <c r="K63" s="75"/>
      <c r="L63" s="75"/>
      <c r="M63" s="75"/>
      <c r="N63" s="78">
        <v>79096</v>
      </c>
      <c r="O63" s="104"/>
      <c r="P63" s="105"/>
      <c r="Q63" s="105"/>
      <c r="R63" s="105"/>
      <c r="S63" s="105"/>
      <c r="T63" s="105"/>
    </row>
    <row r="64" spans="1:20" s="30" customFormat="1" ht="12.75" customHeight="1">
      <c r="A64" s="15"/>
      <c r="B64" s="15"/>
      <c r="C64" s="15"/>
      <c r="D64" s="74" t="s">
        <v>72</v>
      </c>
      <c r="E64" s="15"/>
      <c r="F64" s="15"/>
      <c r="G64" s="104" t="s">
        <v>73</v>
      </c>
      <c r="H64" s="105"/>
      <c r="I64" s="105"/>
      <c r="J64" s="105"/>
      <c r="K64" s="105"/>
      <c r="L64" s="105"/>
      <c r="M64" s="15"/>
      <c r="N64" s="21">
        <f>N65</f>
        <v>570000</v>
      </c>
      <c r="O64" s="21"/>
      <c r="P64" s="15"/>
      <c r="Q64" s="15"/>
      <c r="R64" s="15"/>
      <c r="S64" s="15"/>
    </row>
    <row r="65" spans="1:19" s="30" customFormat="1" ht="12.75">
      <c r="A65" s="15"/>
      <c r="B65" s="15"/>
      <c r="C65" s="15"/>
      <c r="D65" s="15"/>
      <c r="E65" s="37" t="s">
        <v>74</v>
      </c>
      <c r="F65" s="15"/>
      <c r="G65" s="104" t="s">
        <v>73</v>
      </c>
      <c r="H65" s="105"/>
      <c r="I65" s="105"/>
      <c r="J65" s="105"/>
      <c r="K65" s="105"/>
      <c r="L65" s="105"/>
      <c r="M65" s="15"/>
      <c r="N65" s="21">
        <v>570000</v>
      </c>
      <c r="O65" s="21"/>
      <c r="P65" s="15"/>
      <c r="Q65" s="15"/>
      <c r="R65" s="15"/>
      <c r="S65" s="15"/>
    </row>
    <row r="66" spans="1:19" s="30" customFormat="1" ht="12.75">
      <c r="A66" s="19"/>
      <c r="B66" s="19"/>
      <c r="C66" s="26" t="s">
        <v>75</v>
      </c>
      <c r="D66" s="19"/>
      <c r="E66" s="19"/>
      <c r="F66" s="19"/>
      <c r="G66" s="102" t="s">
        <v>76</v>
      </c>
      <c r="H66" s="103"/>
      <c r="I66" s="103"/>
      <c r="J66" s="103"/>
      <c r="K66" s="103"/>
      <c r="L66" s="103"/>
      <c r="M66" s="19"/>
      <c r="N66" s="20">
        <f>+N67+N69</f>
        <v>1103151.1200000001</v>
      </c>
      <c r="O66" s="21"/>
      <c r="P66" s="15"/>
      <c r="Q66" s="15"/>
      <c r="R66" s="15"/>
      <c r="S66" s="15"/>
    </row>
    <row r="67" spans="1:19" s="30" customFormat="1" ht="12.75">
      <c r="A67" s="15"/>
      <c r="B67" s="15"/>
      <c r="C67" s="37"/>
      <c r="D67" s="15" t="s">
        <v>77</v>
      </c>
      <c r="E67" s="15"/>
      <c r="F67" s="15"/>
      <c r="G67" s="37"/>
      <c r="H67" s="101" t="s">
        <v>78</v>
      </c>
      <c r="I67" s="101"/>
      <c r="J67" s="101"/>
      <c r="K67" s="39"/>
      <c r="L67" s="39"/>
      <c r="M67" s="15"/>
      <c r="N67" s="21">
        <f>N68</f>
        <v>32569.599999999999</v>
      </c>
      <c r="O67" s="21"/>
      <c r="P67" s="15"/>
      <c r="Q67" s="15"/>
      <c r="R67" s="15"/>
      <c r="S67" s="15"/>
    </row>
    <row r="68" spans="1:19" s="30" customFormat="1" ht="15">
      <c r="A68" s="15"/>
      <c r="B68" s="15"/>
      <c r="C68" s="37"/>
      <c r="D68" s="15"/>
      <c r="E68" s="15" t="s">
        <v>79</v>
      </c>
      <c r="F68" s="15"/>
      <c r="G68" s="37"/>
      <c r="H68" s="101" t="s">
        <v>78</v>
      </c>
      <c r="I68" s="101"/>
      <c r="J68" s="101"/>
      <c r="K68" s="39"/>
      <c r="L68" s="39"/>
      <c r="M68" s="15"/>
      <c r="N68" s="80">
        <v>32569.599999999999</v>
      </c>
      <c r="O68" s="21"/>
      <c r="P68" s="15"/>
      <c r="Q68" s="15"/>
      <c r="R68" s="15"/>
      <c r="S68" s="15"/>
    </row>
    <row r="69" spans="1:19" s="30" customFormat="1" ht="12.75">
      <c r="A69" s="15"/>
      <c r="B69" s="15"/>
      <c r="C69" s="15"/>
      <c r="D69" s="37" t="s">
        <v>80</v>
      </c>
      <c r="E69" s="15"/>
      <c r="F69" s="15"/>
      <c r="G69" s="104" t="s">
        <v>81</v>
      </c>
      <c r="H69" s="105"/>
      <c r="I69" s="105"/>
      <c r="J69" s="105"/>
      <c r="K69" s="105"/>
      <c r="L69" s="105"/>
      <c r="M69" s="15"/>
      <c r="N69" s="21">
        <f>N70</f>
        <v>1070581.52</v>
      </c>
      <c r="O69" s="21"/>
      <c r="P69" s="15"/>
      <c r="Q69" s="15"/>
      <c r="R69" s="15"/>
      <c r="S69" s="15"/>
    </row>
    <row r="70" spans="1:19" s="30" customFormat="1" ht="15">
      <c r="A70" s="15"/>
      <c r="B70" s="15"/>
      <c r="C70" s="15"/>
      <c r="D70" s="15"/>
      <c r="E70" s="37" t="s">
        <v>82</v>
      </c>
      <c r="F70" s="15"/>
      <c r="G70" s="104" t="s">
        <v>83</v>
      </c>
      <c r="H70" s="105"/>
      <c r="I70" s="105"/>
      <c r="J70" s="105"/>
      <c r="K70" s="105"/>
      <c r="L70" s="105"/>
      <c r="M70" s="15"/>
      <c r="N70" s="21">
        <v>1070581.52</v>
      </c>
      <c r="O70" s="80"/>
      <c r="P70" s="15"/>
      <c r="Q70" s="15"/>
      <c r="R70" s="15"/>
      <c r="S70" s="15"/>
    </row>
    <row r="71" spans="1:19" s="30" customFormat="1" ht="12.75">
      <c r="A71" s="15"/>
      <c r="B71" s="15"/>
      <c r="C71" s="15"/>
      <c r="D71" s="15"/>
      <c r="E71" s="37"/>
      <c r="F71" s="15"/>
      <c r="G71" s="37"/>
      <c r="H71" s="39"/>
      <c r="I71" s="39"/>
      <c r="J71" s="39"/>
      <c r="K71" s="39"/>
      <c r="L71" s="39"/>
      <c r="M71" s="15"/>
      <c r="N71" s="21"/>
      <c r="O71" s="20">
        <f>N34</f>
        <v>7480257.29</v>
      </c>
      <c r="P71" s="15"/>
      <c r="Q71" s="15"/>
      <c r="R71" s="15"/>
      <c r="S71" s="15"/>
    </row>
    <row r="72" spans="1:19" s="30" customFormat="1" ht="15.75">
      <c r="A72" s="83"/>
      <c r="B72" s="42">
        <v>2.2999999999999998</v>
      </c>
      <c r="C72" s="34"/>
      <c r="D72" s="34"/>
      <c r="E72" s="34"/>
      <c r="F72" s="34"/>
      <c r="G72" s="113" t="s">
        <v>84</v>
      </c>
      <c r="H72" s="114"/>
      <c r="I72" s="114"/>
      <c r="J72" s="114"/>
      <c r="K72" s="114"/>
      <c r="L72" s="114"/>
      <c r="M72" s="34"/>
      <c r="N72" s="36">
        <f>+N73+N76+N81+N84</f>
        <v>753384.52</v>
      </c>
      <c r="O72" s="21"/>
      <c r="P72" s="15"/>
      <c r="Q72" s="15"/>
      <c r="R72" s="15"/>
      <c r="S72" s="15"/>
    </row>
    <row r="73" spans="1:19" s="30" customFormat="1" ht="12.75">
      <c r="A73" s="19"/>
      <c r="B73" s="18"/>
      <c r="C73" s="19" t="s">
        <v>85</v>
      </c>
      <c r="D73" s="19"/>
      <c r="E73" s="19"/>
      <c r="F73" s="19"/>
      <c r="G73" s="26"/>
      <c r="H73" s="111" t="s">
        <v>86</v>
      </c>
      <c r="I73" s="111"/>
      <c r="J73" s="111"/>
      <c r="K73" s="27"/>
      <c r="L73" s="27"/>
      <c r="M73" s="19"/>
      <c r="N73" s="20">
        <f>N74</f>
        <v>5327.52</v>
      </c>
      <c r="O73" s="21"/>
      <c r="P73" s="15"/>
      <c r="Q73" s="15"/>
      <c r="R73" s="15"/>
      <c r="S73" s="15"/>
    </row>
    <row r="74" spans="1:19" s="30" customFormat="1" ht="12.75">
      <c r="A74" s="15"/>
      <c r="B74" s="44"/>
      <c r="C74" s="15"/>
      <c r="D74" s="15" t="s">
        <v>87</v>
      </c>
      <c r="E74" s="15"/>
      <c r="F74" s="15"/>
      <c r="G74" s="37"/>
      <c r="H74" s="101" t="s">
        <v>88</v>
      </c>
      <c r="I74" s="101"/>
      <c r="J74" s="101"/>
      <c r="K74" s="39"/>
      <c r="L74" s="39"/>
      <c r="M74" s="15"/>
      <c r="N74" s="21">
        <f>N75</f>
        <v>5327.52</v>
      </c>
      <c r="O74" s="21"/>
      <c r="P74" s="15"/>
      <c r="Q74" s="15"/>
      <c r="R74" s="15"/>
      <c r="S74" s="15"/>
    </row>
    <row r="75" spans="1:19" s="30" customFormat="1" ht="15">
      <c r="A75" s="15"/>
      <c r="B75" s="44"/>
      <c r="C75" s="15"/>
      <c r="D75" s="15"/>
      <c r="E75" s="15" t="s">
        <v>89</v>
      </c>
      <c r="F75" s="15"/>
      <c r="G75" s="37"/>
      <c r="H75" s="101" t="s">
        <v>88</v>
      </c>
      <c r="I75" s="101"/>
      <c r="J75" s="101"/>
      <c r="K75" s="39"/>
      <c r="L75" s="39"/>
      <c r="M75" s="15"/>
      <c r="N75" s="80">
        <v>5327.52</v>
      </c>
      <c r="O75" s="21"/>
      <c r="P75" s="15"/>
      <c r="Q75" s="15"/>
      <c r="R75" s="15"/>
      <c r="S75" s="15"/>
    </row>
    <row r="76" spans="1:19" s="30" customFormat="1" ht="12.75">
      <c r="A76" s="19"/>
      <c r="B76" s="19"/>
      <c r="C76" s="26" t="s">
        <v>90</v>
      </c>
      <c r="D76" s="19"/>
      <c r="E76" s="19"/>
      <c r="F76" s="19"/>
      <c r="G76" s="102" t="s">
        <v>91</v>
      </c>
      <c r="H76" s="103"/>
      <c r="I76" s="103"/>
      <c r="J76" s="103"/>
      <c r="K76" s="103"/>
      <c r="L76" s="103"/>
      <c r="M76" s="19"/>
      <c r="N76" s="20">
        <f>N77+N79</f>
        <v>101595.71</v>
      </c>
      <c r="O76" s="21"/>
      <c r="P76" s="15"/>
      <c r="Q76" s="15"/>
      <c r="R76" s="15"/>
      <c r="S76" s="15"/>
    </row>
    <row r="77" spans="1:19" s="30" customFormat="1" ht="12.75">
      <c r="A77" s="15"/>
      <c r="B77" s="15"/>
      <c r="C77" s="15"/>
      <c r="D77" s="37" t="s">
        <v>92</v>
      </c>
      <c r="E77" s="15"/>
      <c r="F77" s="15"/>
      <c r="G77" s="104" t="s">
        <v>93</v>
      </c>
      <c r="H77" s="105"/>
      <c r="I77" s="105"/>
      <c r="J77" s="105"/>
      <c r="K77" s="105"/>
      <c r="L77" s="105"/>
      <c r="M77" s="15"/>
      <c r="N77" s="21">
        <f>N78</f>
        <v>94395.71</v>
      </c>
      <c r="O77" s="21"/>
      <c r="P77" s="15"/>
      <c r="Q77" s="15"/>
      <c r="R77" s="15"/>
      <c r="S77" s="15"/>
    </row>
    <row r="78" spans="1:19" s="30" customFormat="1" ht="15">
      <c r="A78" s="15"/>
      <c r="B78" s="15"/>
      <c r="C78" s="15"/>
      <c r="D78" s="15"/>
      <c r="E78" s="37" t="s">
        <v>94</v>
      </c>
      <c r="F78" s="15"/>
      <c r="G78" s="104" t="s">
        <v>93</v>
      </c>
      <c r="H78" s="105"/>
      <c r="I78" s="105"/>
      <c r="J78" s="105"/>
      <c r="K78" s="105"/>
      <c r="L78" s="105"/>
      <c r="M78" s="15"/>
      <c r="N78" s="21">
        <v>94395.71</v>
      </c>
      <c r="O78" s="80"/>
      <c r="P78" s="15"/>
      <c r="Q78" s="15"/>
      <c r="R78" s="15"/>
      <c r="S78" s="15"/>
    </row>
    <row r="79" spans="1:19" s="30" customFormat="1" ht="12.75">
      <c r="A79" s="15"/>
      <c r="B79" s="15"/>
      <c r="C79" s="15"/>
      <c r="D79" s="15" t="s">
        <v>162</v>
      </c>
      <c r="E79" s="74"/>
      <c r="F79" s="15"/>
      <c r="G79" s="74"/>
      <c r="H79" s="104" t="s">
        <v>163</v>
      </c>
      <c r="I79" s="105"/>
      <c r="J79" s="105"/>
      <c r="K79" s="105"/>
      <c r="L79" s="105"/>
      <c r="M79" s="105"/>
      <c r="N79" s="21">
        <f>N80</f>
        <v>7200</v>
      </c>
      <c r="O79" s="21"/>
      <c r="P79" s="15"/>
      <c r="Q79" s="15"/>
      <c r="R79" s="15"/>
      <c r="S79" s="15"/>
    </row>
    <row r="80" spans="1:19" s="30" customFormat="1" ht="15">
      <c r="A80" s="15"/>
      <c r="B80" s="15"/>
      <c r="C80" s="15"/>
      <c r="D80" s="15"/>
      <c r="E80" s="74" t="s">
        <v>164</v>
      </c>
      <c r="F80" s="15"/>
      <c r="G80" s="74"/>
      <c r="H80" s="104" t="s">
        <v>163</v>
      </c>
      <c r="I80" s="105"/>
      <c r="J80" s="105"/>
      <c r="K80" s="105"/>
      <c r="L80" s="105"/>
      <c r="M80" s="105"/>
      <c r="N80" s="80">
        <v>7200</v>
      </c>
      <c r="O80" s="21"/>
      <c r="P80" s="15"/>
      <c r="Q80" s="15"/>
      <c r="R80" s="15"/>
      <c r="S80" s="15"/>
    </row>
    <row r="81" spans="1:29" s="30" customFormat="1" ht="12.75">
      <c r="A81" s="19"/>
      <c r="B81" s="19"/>
      <c r="C81" s="26" t="s">
        <v>95</v>
      </c>
      <c r="D81" s="19"/>
      <c r="E81" s="19"/>
      <c r="F81" s="19"/>
      <c r="G81" s="102" t="s">
        <v>96</v>
      </c>
      <c r="H81" s="103"/>
      <c r="I81" s="103"/>
      <c r="J81" s="103"/>
      <c r="K81" s="103"/>
      <c r="L81" s="103"/>
      <c r="M81" s="19"/>
      <c r="N81" s="20">
        <v>500000</v>
      </c>
      <c r="O81" s="21"/>
      <c r="P81" s="15"/>
      <c r="Q81" s="15"/>
      <c r="R81" s="15"/>
      <c r="S81" s="15"/>
    </row>
    <row r="82" spans="1:29" s="30" customFormat="1" ht="12.75">
      <c r="A82" s="15"/>
      <c r="B82" s="15"/>
      <c r="C82" s="15"/>
      <c r="D82" s="37" t="s">
        <v>97</v>
      </c>
      <c r="E82" s="15"/>
      <c r="F82" s="15"/>
      <c r="G82" s="104" t="s">
        <v>98</v>
      </c>
      <c r="H82" s="105"/>
      <c r="I82" s="105"/>
      <c r="J82" s="105"/>
      <c r="K82" s="105"/>
      <c r="L82" s="105"/>
      <c r="M82" s="15"/>
      <c r="N82" s="21">
        <v>500000</v>
      </c>
      <c r="O82" s="21"/>
      <c r="P82" s="15"/>
      <c r="Q82" s="15"/>
      <c r="R82" s="15"/>
      <c r="S82" s="15"/>
    </row>
    <row r="83" spans="1:29" s="30" customFormat="1" ht="12.75">
      <c r="A83" s="15"/>
      <c r="B83" s="15"/>
      <c r="C83" s="15"/>
      <c r="D83" s="37"/>
      <c r="E83" s="38" t="s">
        <v>99</v>
      </c>
      <c r="F83" s="38" t="s">
        <v>100</v>
      </c>
      <c r="G83" s="38"/>
      <c r="H83" s="38" t="s">
        <v>101</v>
      </c>
      <c r="I83" s="38"/>
      <c r="J83" s="38"/>
      <c r="K83" s="39"/>
      <c r="L83" s="39"/>
      <c r="M83" s="15"/>
      <c r="N83" s="21">
        <v>500000</v>
      </c>
      <c r="O83" s="21"/>
      <c r="P83" s="15" t="s">
        <v>4</v>
      </c>
      <c r="Q83" s="15" t="s">
        <v>4</v>
      </c>
      <c r="R83" s="15"/>
      <c r="S83" s="15"/>
    </row>
    <row r="84" spans="1:29" s="30" customFormat="1" ht="12.75">
      <c r="A84" s="19"/>
      <c r="B84" s="19"/>
      <c r="C84" s="26" t="s">
        <v>102</v>
      </c>
      <c r="D84" s="19"/>
      <c r="E84" s="19"/>
      <c r="F84" s="19"/>
      <c r="G84" s="102" t="s">
        <v>103</v>
      </c>
      <c r="H84" s="103"/>
      <c r="I84" s="103"/>
      <c r="J84" s="103"/>
      <c r="K84" s="103"/>
      <c r="L84" s="103"/>
      <c r="M84" s="19"/>
      <c r="N84" s="20">
        <f>+N86+N88+N89</f>
        <v>146461.29</v>
      </c>
      <c r="O84" s="21"/>
      <c r="P84" s="15"/>
      <c r="Q84" s="15"/>
      <c r="R84" s="15"/>
      <c r="S84" s="15"/>
    </row>
    <row r="85" spans="1:29" s="30" customFormat="1" ht="12.75">
      <c r="A85" s="15"/>
      <c r="B85" s="15"/>
      <c r="C85" s="15"/>
      <c r="D85" s="37" t="s">
        <v>104</v>
      </c>
      <c r="E85" s="15"/>
      <c r="F85" s="15"/>
      <c r="G85" s="104" t="s">
        <v>105</v>
      </c>
      <c r="H85" s="105"/>
      <c r="I85" s="105"/>
      <c r="J85" s="105"/>
      <c r="K85" s="105"/>
      <c r="L85" s="105"/>
      <c r="M85" s="15"/>
      <c r="N85" s="21">
        <f>N86</f>
        <v>137300.47</v>
      </c>
      <c r="O85" s="21"/>
      <c r="P85" s="15"/>
      <c r="Q85" s="15"/>
      <c r="R85" s="15"/>
      <c r="S85" s="15"/>
    </row>
    <row r="86" spans="1:29" s="30" customFormat="1" ht="15">
      <c r="A86" s="15"/>
      <c r="B86" s="15"/>
      <c r="C86" s="15"/>
      <c r="D86" s="15"/>
      <c r="E86" s="37" t="s">
        <v>106</v>
      </c>
      <c r="F86" s="15"/>
      <c r="G86" s="104" t="s">
        <v>105</v>
      </c>
      <c r="H86" s="105"/>
      <c r="I86" s="105"/>
      <c r="J86" s="105"/>
      <c r="K86" s="105"/>
      <c r="L86" s="105"/>
      <c r="M86" s="15"/>
      <c r="N86" s="21">
        <v>137300.47</v>
      </c>
      <c r="O86" s="80"/>
      <c r="P86" s="15"/>
      <c r="Q86" s="15"/>
      <c r="R86" s="15"/>
      <c r="S86" s="15"/>
    </row>
    <row r="87" spans="1:29" s="30" customFormat="1" ht="12.75">
      <c r="A87" s="15"/>
      <c r="B87" s="15"/>
      <c r="C87" s="15"/>
      <c r="D87" s="15" t="s">
        <v>107</v>
      </c>
      <c r="E87" s="37"/>
      <c r="F87" s="15"/>
      <c r="G87" s="37"/>
      <c r="H87" s="101" t="s">
        <v>108</v>
      </c>
      <c r="I87" s="101"/>
      <c r="J87" s="101"/>
      <c r="K87" s="39"/>
      <c r="L87" s="39"/>
      <c r="M87" s="15"/>
      <c r="N87" s="21">
        <f>N88</f>
        <v>7154.12</v>
      </c>
      <c r="O87" s="21"/>
      <c r="P87" s="15"/>
      <c r="Q87" s="15"/>
      <c r="R87" s="15"/>
      <c r="S87" s="15"/>
    </row>
    <row r="88" spans="1:29" s="30" customFormat="1" ht="15">
      <c r="A88" s="15"/>
      <c r="B88" s="15"/>
      <c r="C88" s="15"/>
      <c r="D88" s="15"/>
      <c r="E88" s="37" t="s">
        <v>109</v>
      </c>
      <c r="F88" s="15"/>
      <c r="G88" s="37"/>
      <c r="H88" s="101" t="s">
        <v>108</v>
      </c>
      <c r="I88" s="101"/>
      <c r="J88" s="101"/>
      <c r="K88" s="39"/>
      <c r="L88" s="39"/>
      <c r="M88" s="15"/>
      <c r="N88" s="80">
        <v>7154.12</v>
      </c>
      <c r="O88" s="21"/>
      <c r="P88" s="15"/>
      <c r="Q88" s="15"/>
      <c r="R88" s="15"/>
      <c r="S88" s="15"/>
    </row>
    <row r="89" spans="1:29" s="30" customFormat="1" ht="12.75">
      <c r="A89" s="15"/>
      <c r="B89" s="15"/>
      <c r="C89" s="15"/>
      <c r="D89" s="15" t="s">
        <v>110</v>
      </c>
      <c r="E89" s="37"/>
      <c r="F89" s="15"/>
      <c r="G89" s="37"/>
      <c r="H89" s="101" t="s">
        <v>111</v>
      </c>
      <c r="I89" s="101"/>
      <c r="J89" s="101"/>
      <c r="K89" s="39"/>
      <c r="L89" s="39"/>
      <c r="M89" s="15"/>
      <c r="N89" s="21">
        <f>N90</f>
        <v>2006.7</v>
      </c>
      <c r="O89" s="21"/>
      <c r="P89" s="15"/>
      <c r="Q89" s="15"/>
      <c r="R89" s="15"/>
      <c r="S89" s="15"/>
    </row>
    <row r="90" spans="1:29" s="30" customFormat="1" ht="15">
      <c r="A90" s="15"/>
      <c r="B90" s="15"/>
      <c r="C90" s="15"/>
      <c r="D90" s="15"/>
      <c r="E90" s="37" t="s">
        <v>112</v>
      </c>
      <c r="F90" s="15"/>
      <c r="G90" s="37"/>
      <c r="H90" s="101" t="s">
        <v>111</v>
      </c>
      <c r="I90" s="101"/>
      <c r="J90" s="101"/>
      <c r="K90" s="39"/>
      <c r="L90" s="39"/>
      <c r="M90" s="15"/>
      <c r="N90" s="80">
        <v>2006.7</v>
      </c>
      <c r="O90" s="21"/>
      <c r="P90" s="50"/>
      <c r="Q90" s="15"/>
      <c r="R90" s="15"/>
      <c r="S90" s="15"/>
    </row>
    <row r="91" spans="1:29" s="30" customFormat="1" ht="12.75">
      <c r="A91" s="15"/>
      <c r="B91" s="15"/>
      <c r="C91" s="15"/>
      <c r="D91" s="15"/>
      <c r="E91" s="37"/>
      <c r="F91" s="15"/>
      <c r="G91" s="37"/>
      <c r="H91" s="40"/>
      <c r="I91" s="40"/>
      <c r="J91" s="40"/>
      <c r="K91" s="39"/>
      <c r="L91" s="39"/>
      <c r="M91" s="15"/>
      <c r="N91" s="21"/>
      <c r="O91" s="20">
        <f>N72</f>
        <v>753384.52</v>
      </c>
      <c r="P91" s="15"/>
      <c r="Q91" s="15"/>
      <c r="R91" s="15"/>
      <c r="S91" s="15"/>
    </row>
    <row r="92" spans="1:29" s="28" customFormat="1" ht="12.75">
      <c r="A92" s="19"/>
      <c r="B92" s="19"/>
      <c r="C92" s="19"/>
      <c r="D92" s="19"/>
      <c r="E92" s="26"/>
      <c r="F92" s="19"/>
      <c r="G92" s="26"/>
      <c r="H92" s="29"/>
      <c r="I92" s="29"/>
      <c r="J92" s="29"/>
      <c r="K92" s="27"/>
      <c r="L92" s="27"/>
      <c r="M92" s="19"/>
      <c r="N92" s="20"/>
      <c r="O92" s="20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s="12" customFormat="1" ht="15.75">
      <c r="A93" s="34"/>
      <c r="B93" s="34">
        <v>2.6</v>
      </c>
      <c r="C93" s="34"/>
      <c r="D93" s="34"/>
      <c r="E93" s="76"/>
      <c r="F93" s="34"/>
      <c r="G93" s="34"/>
      <c r="H93" s="113" t="s">
        <v>165</v>
      </c>
      <c r="I93" s="114"/>
      <c r="J93" s="114"/>
      <c r="K93" s="114"/>
      <c r="L93" s="114"/>
      <c r="M93" s="114"/>
      <c r="N93" s="36">
        <f>N95</f>
        <v>1731660</v>
      </c>
      <c r="O93" s="20"/>
    </row>
    <row r="94" spans="1:29" ht="15">
      <c r="A94" s="15"/>
      <c r="B94" s="15"/>
      <c r="C94" s="15" t="s">
        <v>166</v>
      </c>
      <c r="D94" s="15"/>
      <c r="E94" s="15"/>
      <c r="F94" s="15"/>
      <c r="G94" s="15"/>
      <c r="H94" s="104" t="s">
        <v>167</v>
      </c>
      <c r="I94" s="125"/>
      <c r="J94" s="125"/>
      <c r="K94" s="75"/>
      <c r="L94" s="75"/>
      <c r="M94" s="75"/>
      <c r="N94" s="21">
        <f>N95</f>
        <v>1731660</v>
      </c>
      <c r="O94" s="20"/>
    </row>
    <row r="95" spans="1:29" ht="15">
      <c r="A95" s="15"/>
      <c r="B95" s="15"/>
      <c r="C95" s="15"/>
      <c r="D95" s="15" t="s">
        <v>168</v>
      </c>
      <c r="E95" s="15"/>
      <c r="F95" s="15"/>
      <c r="G95" s="15"/>
      <c r="H95" s="74" t="s">
        <v>169</v>
      </c>
      <c r="I95" s="75"/>
      <c r="J95" s="75"/>
      <c r="K95" s="75"/>
      <c r="L95" s="75"/>
      <c r="M95" s="75"/>
      <c r="N95" s="80">
        <f>N96</f>
        <v>1731660</v>
      </c>
      <c r="O95" s="20"/>
    </row>
    <row r="96" spans="1:29">
      <c r="A96" s="15"/>
      <c r="B96" s="15"/>
      <c r="C96" s="15"/>
      <c r="D96" s="15"/>
      <c r="E96" s="15" t="s">
        <v>170</v>
      </c>
      <c r="F96" s="15"/>
      <c r="G96" s="15"/>
      <c r="H96" s="74" t="s">
        <v>169</v>
      </c>
      <c r="I96" s="75"/>
      <c r="J96" s="75"/>
      <c r="K96" s="75"/>
      <c r="L96" s="75"/>
      <c r="M96" s="75"/>
      <c r="N96" s="21">
        <v>1731660</v>
      </c>
      <c r="O96" s="20"/>
    </row>
    <row r="97" spans="1:29">
      <c r="A97" s="15"/>
      <c r="B97" s="15"/>
      <c r="C97" s="15"/>
      <c r="D97" s="15"/>
      <c r="E97" s="15"/>
      <c r="F97" s="15"/>
      <c r="G97" s="15"/>
      <c r="H97" s="74"/>
      <c r="I97" s="75"/>
      <c r="J97" s="75"/>
      <c r="K97" s="75"/>
      <c r="L97" s="75"/>
      <c r="M97" s="75"/>
      <c r="N97" s="21"/>
      <c r="O97" s="20">
        <f>N93</f>
        <v>1731660</v>
      </c>
    </row>
    <row r="98" spans="1:29" s="41" customFormat="1" ht="15.75">
      <c r="A98" s="34"/>
      <c r="B98" s="34">
        <v>2.7</v>
      </c>
      <c r="C98" s="34"/>
      <c r="D98" s="34"/>
      <c r="E98" s="34"/>
      <c r="F98" s="34"/>
      <c r="G98" s="34"/>
      <c r="H98" s="110" t="s">
        <v>113</v>
      </c>
      <c r="I98" s="110"/>
      <c r="J98" s="110"/>
      <c r="K98" s="34"/>
      <c r="L98" s="34"/>
      <c r="M98" s="34"/>
      <c r="N98" s="36">
        <f>N99+N102</f>
        <v>34279522.780000001</v>
      </c>
      <c r="O98" s="25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s="30" customFormat="1" ht="12.75">
      <c r="A99" s="15"/>
      <c r="B99" s="15"/>
      <c r="C99" s="15" t="s">
        <v>114</v>
      </c>
      <c r="D99" s="15"/>
      <c r="E99" s="15"/>
      <c r="F99" s="15"/>
      <c r="G99" s="15"/>
      <c r="H99" s="107" t="s">
        <v>115</v>
      </c>
      <c r="I99" s="107"/>
      <c r="J99" s="107"/>
      <c r="K99" s="15"/>
      <c r="L99" s="15"/>
      <c r="M99" s="15"/>
      <c r="N99" s="21">
        <f>N100</f>
        <v>20000000</v>
      </c>
      <c r="O99" s="21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1:29" s="30" customFormat="1" ht="12.75">
      <c r="A100" s="15"/>
      <c r="B100" s="15"/>
      <c r="C100" s="15"/>
      <c r="D100" s="15" t="s">
        <v>116</v>
      </c>
      <c r="E100" s="15"/>
      <c r="F100" s="15"/>
      <c r="G100" s="15"/>
      <c r="H100" s="107" t="s">
        <v>117</v>
      </c>
      <c r="I100" s="107"/>
      <c r="J100" s="107"/>
      <c r="K100" s="15"/>
      <c r="L100" s="15"/>
      <c r="M100" s="15"/>
      <c r="N100" s="21">
        <f>N101</f>
        <v>20000000</v>
      </c>
      <c r="O100" s="21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s="30" customFormat="1" ht="12.75">
      <c r="A101" s="15"/>
      <c r="B101" s="15"/>
      <c r="C101" s="15"/>
      <c r="D101" s="15"/>
      <c r="E101" s="15" t="s">
        <v>118</v>
      </c>
      <c r="F101" s="15"/>
      <c r="G101" s="15"/>
      <c r="H101" s="107" t="s">
        <v>117</v>
      </c>
      <c r="I101" s="107"/>
      <c r="J101" s="107"/>
      <c r="K101" s="15"/>
      <c r="L101" s="15"/>
      <c r="M101" s="15"/>
      <c r="N101" s="21">
        <v>20000000</v>
      </c>
      <c r="O101" s="21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pans="1:29" s="30" customFormat="1" ht="12.75">
      <c r="A102" s="15"/>
      <c r="B102" s="15"/>
      <c r="C102" s="15" t="s">
        <v>156</v>
      </c>
      <c r="D102" s="15"/>
      <c r="E102" s="15"/>
      <c r="F102" s="15"/>
      <c r="G102" s="15"/>
      <c r="H102" s="107" t="s">
        <v>157</v>
      </c>
      <c r="I102" s="107"/>
      <c r="J102" s="107"/>
      <c r="K102" s="15"/>
      <c r="L102" s="15"/>
      <c r="M102" s="15"/>
      <c r="N102" s="21">
        <f>N103</f>
        <v>14279522.779999999</v>
      </c>
      <c r="O102" s="21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pans="1:29" s="30" customFormat="1" ht="12.75">
      <c r="A103" s="15"/>
      <c r="B103" s="15"/>
      <c r="C103" s="15"/>
      <c r="D103" s="15" t="s">
        <v>155</v>
      </c>
      <c r="E103" s="15"/>
      <c r="F103" s="15"/>
      <c r="G103" s="15"/>
      <c r="H103" s="107" t="s">
        <v>158</v>
      </c>
      <c r="I103" s="107"/>
      <c r="J103" s="107"/>
      <c r="K103" s="15"/>
      <c r="L103" s="15"/>
      <c r="M103" s="15"/>
      <c r="N103" s="21">
        <f>N104</f>
        <v>14279522.779999999</v>
      </c>
      <c r="O103" s="21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pans="1:29" s="30" customFormat="1" ht="12.75">
      <c r="A104" s="15"/>
      <c r="B104" s="15"/>
      <c r="C104" s="15"/>
      <c r="D104" s="15"/>
      <c r="E104" s="15" t="s">
        <v>159</v>
      </c>
      <c r="F104" s="15"/>
      <c r="G104" s="15"/>
      <c r="H104" s="107" t="s">
        <v>158</v>
      </c>
      <c r="I104" s="107"/>
      <c r="J104" s="107"/>
      <c r="K104" s="15"/>
      <c r="L104" s="15"/>
      <c r="M104" s="15"/>
      <c r="N104" s="21">
        <v>14279522.779999999</v>
      </c>
      <c r="O104" s="21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pans="1:29" s="30" customFormat="1" ht="1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80"/>
      <c r="O105" s="20">
        <f>N98</f>
        <v>34279522.780000001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s="30" customFormat="1" ht="12.7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21"/>
      <c r="O106" s="20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</row>
    <row r="107" spans="1:29" s="30" customFormat="1" ht="12.7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21"/>
      <c r="O107" s="20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</row>
    <row r="108" spans="1:29" s="30" customFormat="1" ht="12.7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21"/>
      <c r="O108" s="21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s="30" customFormat="1" ht="15">
      <c r="A109" s="15"/>
      <c r="B109" s="15"/>
      <c r="C109" s="15"/>
      <c r="D109" s="15"/>
      <c r="E109" s="15"/>
      <c r="F109" s="15"/>
      <c r="G109" s="15"/>
      <c r="H109" s="108" t="s">
        <v>126</v>
      </c>
      <c r="I109" s="109"/>
      <c r="J109" s="109"/>
      <c r="K109" s="97"/>
      <c r="L109" s="97"/>
      <c r="M109" s="15"/>
      <c r="N109" s="21"/>
      <c r="O109" s="21">
        <f>O105+O92+O91+O71+O33+O97</f>
        <v>52899352.100000001</v>
      </c>
      <c r="P109" s="21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s="30" customFormat="1" ht="15">
      <c r="A110" s="15"/>
      <c r="B110" s="15"/>
      <c r="C110" s="15"/>
      <c r="D110" s="15"/>
      <c r="E110" s="15"/>
      <c r="F110" s="15"/>
      <c r="G110" s="15"/>
      <c r="H110" s="106" t="s">
        <v>136</v>
      </c>
      <c r="I110" s="106"/>
      <c r="J110" s="106"/>
      <c r="K110" s="97"/>
      <c r="L110" s="97"/>
      <c r="M110" s="15"/>
      <c r="N110" s="21"/>
      <c r="O110" s="80">
        <v>918641.72</v>
      </c>
      <c r="P110" s="50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s="30" customFormat="1" ht="15.75">
      <c r="A111" s="45"/>
      <c r="B111" s="45"/>
      <c r="C111" s="45"/>
      <c r="D111" s="45"/>
      <c r="E111" s="45"/>
      <c r="F111" s="45"/>
      <c r="G111" s="45"/>
      <c r="H111" s="93" t="s">
        <v>127</v>
      </c>
      <c r="I111" s="94"/>
      <c r="J111" s="94"/>
      <c r="K111" s="94"/>
      <c r="L111" s="94"/>
      <c r="M111" s="45"/>
      <c r="N111" s="46"/>
      <c r="O111" s="46">
        <f>O109-O110</f>
        <v>51980710.380000003</v>
      </c>
      <c r="P111" s="50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s="30" customFormat="1" ht="15.75">
      <c r="A112" s="45"/>
      <c r="B112" s="45"/>
      <c r="C112" s="45"/>
      <c r="D112" s="45"/>
      <c r="E112" s="45"/>
      <c r="F112" s="45"/>
      <c r="G112" s="45"/>
      <c r="H112" s="93" t="s">
        <v>128</v>
      </c>
      <c r="I112" s="94"/>
      <c r="J112" s="94"/>
      <c r="K112" s="94"/>
      <c r="L112" s="94"/>
      <c r="M112" s="45"/>
      <c r="N112" s="46"/>
      <c r="O112" s="46">
        <f>O12-O111</f>
        <v>34550277.140000008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s="30" customFormat="1" ht="15">
      <c r="A113" s="15"/>
      <c r="B113" s="15"/>
      <c r="C113" s="15"/>
      <c r="D113" s="15"/>
      <c r="E113" s="15"/>
      <c r="F113" s="15"/>
      <c r="G113" s="15"/>
      <c r="H113" s="9"/>
      <c r="I113" s="8"/>
      <c r="J113" s="8"/>
      <c r="K113" s="8"/>
      <c r="L113" s="8"/>
      <c r="M113" s="15"/>
      <c r="N113" s="21"/>
      <c r="O113" s="21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s="30" customFormat="1" ht="15">
      <c r="A114" s="15"/>
      <c r="B114" s="15"/>
      <c r="C114" s="15"/>
      <c r="D114" s="15"/>
      <c r="E114" s="15"/>
      <c r="F114" s="15"/>
      <c r="G114" s="15"/>
      <c r="H114" s="95" t="s">
        <v>174</v>
      </c>
      <c r="I114" s="96"/>
      <c r="J114" s="96"/>
      <c r="K114" s="97"/>
      <c r="L114" s="97"/>
      <c r="M114" s="15"/>
      <c r="N114" s="21"/>
      <c r="O114" s="80">
        <v>34550277.140000001</v>
      </c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s="30" customFormat="1" ht="15">
      <c r="A115" s="15"/>
      <c r="B115" s="15"/>
      <c r="C115" s="15"/>
      <c r="D115" s="15"/>
      <c r="E115" s="15"/>
      <c r="F115" s="15"/>
      <c r="G115" s="15"/>
      <c r="H115" s="9"/>
      <c r="I115" s="8"/>
      <c r="J115" s="8"/>
      <c r="K115" s="8"/>
      <c r="L115" s="8"/>
      <c r="M115" s="15"/>
      <c r="N115" s="21"/>
      <c r="O115" s="21">
        <f>O112-O114</f>
        <v>0</v>
      </c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s="30" customFormat="1" ht="15">
      <c r="A116" s="15"/>
      <c r="B116" s="15"/>
      <c r="C116" s="15"/>
      <c r="D116" s="15"/>
      <c r="E116" s="15"/>
      <c r="F116" s="15"/>
      <c r="G116" s="15"/>
      <c r="H116" s="98" t="s">
        <v>129</v>
      </c>
      <c r="I116" s="99"/>
      <c r="J116" s="99"/>
      <c r="K116" s="99"/>
      <c r="L116" s="99"/>
      <c r="M116" s="15"/>
      <c r="N116" s="21"/>
      <c r="O116" s="21"/>
      <c r="P116" s="15"/>
      <c r="Q116" s="15"/>
      <c r="R116" s="47" t="s">
        <v>130</v>
      </c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s="30" customFormat="1" ht="15">
      <c r="A117" s="15"/>
      <c r="B117" s="15"/>
      <c r="C117" s="15"/>
      <c r="D117" s="15"/>
      <c r="E117" s="15"/>
      <c r="F117" s="15"/>
      <c r="G117" s="15"/>
      <c r="H117" s="100"/>
      <c r="I117" s="97"/>
      <c r="J117" s="97"/>
      <c r="K117" s="97"/>
      <c r="L117" s="97"/>
      <c r="M117" s="15"/>
      <c r="N117" s="21"/>
      <c r="O117" s="21"/>
      <c r="P117" s="15"/>
      <c r="Q117" s="15"/>
      <c r="R117" s="47" t="s">
        <v>131</v>
      </c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s="30" customFormat="1" ht="12.7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21"/>
      <c r="O118" s="21"/>
      <c r="P118" s="15"/>
      <c r="Q118" s="15"/>
      <c r="R118" s="47" t="s">
        <v>175</v>
      </c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s="30" customFormat="1" ht="12.7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21"/>
      <c r="O119" s="21"/>
      <c r="P119" s="15"/>
      <c r="Q119" s="15"/>
      <c r="R119" s="48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s="30" customFormat="1" ht="12.7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21"/>
      <c r="O120" s="21"/>
      <c r="P120" s="15"/>
      <c r="Q120" s="15"/>
      <c r="R120" s="48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s="30" customFormat="1" ht="12.7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21"/>
      <c r="O121" s="21"/>
      <c r="P121" s="15"/>
      <c r="Q121" s="15"/>
      <c r="R121" s="49" t="s">
        <v>3</v>
      </c>
      <c r="S121" s="51">
        <f>O12</f>
        <v>86530987.520000011</v>
      </c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s="30" customFormat="1" ht="12.7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1"/>
      <c r="O122" s="21"/>
      <c r="P122" s="15"/>
      <c r="Q122" s="15"/>
      <c r="R122" s="48" t="s">
        <v>132</v>
      </c>
      <c r="S122" s="50">
        <f>O33</f>
        <v>8654527.5099999998</v>
      </c>
      <c r="T122" s="52">
        <f>S122/$S$127</f>
        <v>0.16360365801153168</v>
      </c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s="30" customFormat="1" ht="12.7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21"/>
      <c r="O123" s="21"/>
      <c r="P123" s="15"/>
      <c r="Q123" s="15"/>
      <c r="R123" s="48" t="s">
        <v>133</v>
      </c>
      <c r="S123" s="50">
        <f>O71</f>
        <v>7480257.29</v>
      </c>
      <c r="T123" s="52">
        <f t="shared" ref="T123:T126" si="0">S123/$S$127</f>
        <v>0.14140546137237095</v>
      </c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s="30" customFormat="1" ht="12.7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21"/>
      <c r="O124" s="21"/>
      <c r="P124" s="15"/>
      <c r="Q124" s="15"/>
      <c r="R124" s="48" t="s">
        <v>134</v>
      </c>
      <c r="S124" s="50">
        <f>O91</f>
        <v>753384.52</v>
      </c>
      <c r="T124" s="52">
        <f t="shared" si="0"/>
        <v>1.4241847774918211E-2</v>
      </c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s="30" customFormat="1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21"/>
      <c r="O125" s="21"/>
      <c r="P125" s="15"/>
      <c r="Q125" s="15"/>
      <c r="R125" s="48" t="s">
        <v>165</v>
      </c>
      <c r="S125" s="48">
        <f>O97</f>
        <v>1731660</v>
      </c>
      <c r="T125" s="52">
        <f t="shared" si="0"/>
        <v>3.2734994499110319E-2</v>
      </c>
      <c r="U125" s="48"/>
      <c r="V125" s="48"/>
      <c r="W125" s="48"/>
      <c r="X125" s="15"/>
      <c r="Y125" s="15"/>
      <c r="Z125" s="15"/>
      <c r="AA125" s="15"/>
      <c r="AB125" s="15"/>
      <c r="AC125" s="15"/>
    </row>
    <row r="126" spans="1:29" s="30" customFormat="1" ht="12.7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1"/>
      <c r="O126" s="21"/>
      <c r="P126" s="15"/>
      <c r="Q126" s="15"/>
      <c r="R126" s="48" t="s">
        <v>113</v>
      </c>
      <c r="S126" s="50">
        <f>O105</f>
        <v>34279522.780000001</v>
      </c>
      <c r="T126" s="52">
        <f t="shared" si="0"/>
        <v>0.64801403834206883</v>
      </c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s="30" customFormat="1" ht="12.7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21"/>
      <c r="O127" s="21"/>
      <c r="P127" s="15"/>
      <c r="Q127" s="15"/>
      <c r="R127" s="49" t="s">
        <v>135</v>
      </c>
      <c r="S127" s="50">
        <f>SUM(S122:S126)</f>
        <v>52899352.100000001</v>
      </c>
      <c r="T127" s="53">
        <f>SUM(T122:T126)</f>
        <v>1</v>
      </c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s="30" customFormat="1" ht="12.7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21"/>
      <c r="O128" s="21"/>
      <c r="P128" s="15"/>
      <c r="Q128" s="15"/>
      <c r="R128" s="49" t="s">
        <v>136</v>
      </c>
      <c r="S128" s="50">
        <f>O110</f>
        <v>918641.72</v>
      </c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s="30" customFormat="1" ht="12.7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21"/>
      <c r="O129" s="21"/>
      <c r="P129" s="15"/>
      <c r="Q129" s="15"/>
      <c r="R129" s="49" t="s">
        <v>137</v>
      </c>
      <c r="S129" s="51">
        <f>S127-S128</f>
        <v>51980710.380000003</v>
      </c>
      <c r="T129" s="15"/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s="30" customFormat="1" ht="12.7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21"/>
      <c r="O130" s="21"/>
      <c r="P130" s="15"/>
      <c r="Q130" s="15"/>
      <c r="R130" s="49" t="s">
        <v>138</v>
      </c>
      <c r="S130" s="51">
        <f>S121-S129</f>
        <v>34550277.140000008</v>
      </c>
      <c r="T130" s="15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s="30" customFormat="1" ht="12.7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21"/>
      <c r="O131" s="21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s="30" customFormat="1" ht="12.7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21"/>
      <c r="O132" s="21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s="30" customFormat="1" ht="12.7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21"/>
      <c r="O133" s="21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s="30" customFormat="1" ht="12.7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21"/>
      <c r="O134" s="21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s="30" customFormat="1" ht="12.7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21"/>
      <c r="O135" s="21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s="30" customFormat="1" ht="12.7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21"/>
      <c r="O136" s="21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s="30" customFormat="1" ht="12.7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21"/>
      <c r="O137" s="21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s="30" customFormat="1" ht="12.7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1"/>
      <c r="O138" s="21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s="10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s="10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s="10" customFormat="1">
      <c r="N141" s="11"/>
      <c r="O141" s="1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s="10" customFormat="1">
      <c r="N142" s="11"/>
      <c r="O142" s="1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</sheetData>
  <mergeCells count="97">
    <mergeCell ref="O63:T63"/>
    <mergeCell ref="H99:J99"/>
    <mergeCell ref="H100:J100"/>
    <mergeCell ref="H101:J101"/>
    <mergeCell ref="H79:M79"/>
    <mergeCell ref="H80:M80"/>
    <mergeCell ref="H93:M93"/>
    <mergeCell ref="H94:J94"/>
    <mergeCell ref="G64:L64"/>
    <mergeCell ref="G70:L70"/>
    <mergeCell ref="G72:L72"/>
    <mergeCell ref="G81:L81"/>
    <mergeCell ref="G82:L82"/>
    <mergeCell ref="G84:L84"/>
    <mergeCell ref="H73:J73"/>
    <mergeCell ref="H74:J74"/>
    <mergeCell ref="A6:N6"/>
    <mergeCell ref="A7:N7"/>
    <mergeCell ref="A8:N8"/>
    <mergeCell ref="A9:N9"/>
    <mergeCell ref="A10:J10"/>
    <mergeCell ref="A11:H11"/>
    <mergeCell ref="G22:L22"/>
    <mergeCell ref="G23:L23"/>
    <mergeCell ref="H24:J24"/>
    <mergeCell ref="H25:J25"/>
    <mergeCell ref="A12:G12"/>
    <mergeCell ref="F17:F21"/>
    <mergeCell ref="G17:L17"/>
    <mergeCell ref="G18:L18"/>
    <mergeCell ref="G19:L19"/>
    <mergeCell ref="G20:L20"/>
    <mergeCell ref="G21:L21"/>
    <mergeCell ref="H15:L15"/>
    <mergeCell ref="H16:L16"/>
    <mergeCell ref="G35:L35"/>
    <mergeCell ref="G26:L26"/>
    <mergeCell ref="G27:L27"/>
    <mergeCell ref="G28:L28"/>
    <mergeCell ref="G42:L42"/>
    <mergeCell ref="G36:L36"/>
    <mergeCell ref="G37:L37"/>
    <mergeCell ref="G38:L38"/>
    <mergeCell ref="G39:L39"/>
    <mergeCell ref="G40:L40"/>
    <mergeCell ref="G41:L41"/>
    <mergeCell ref="G29:L29"/>
    <mergeCell ref="G30:L30"/>
    <mergeCell ref="G31:L31"/>
    <mergeCell ref="G32:L32"/>
    <mergeCell ref="G34:L34"/>
    <mergeCell ref="G43:L43"/>
    <mergeCell ref="G44:L44"/>
    <mergeCell ref="G45:L45"/>
    <mergeCell ref="G46:L46"/>
    <mergeCell ref="G49:L49"/>
    <mergeCell ref="H48:M48"/>
    <mergeCell ref="H47:M47"/>
    <mergeCell ref="G50:L50"/>
    <mergeCell ref="H51:J51"/>
    <mergeCell ref="H52:J52"/>
    <mergeCell ref="H54:J54"/>
    <mergeCell ref="H55:J55"/>
    <mergeCell ref="G56:L56"/>
    <mergeCell ref="H53:J53"/>
    <mergeCell ref="H62:M62"/>
    <mergeCell ref="H68:J68"/>
    <mergeCell ref="G69:L69"/>
    <mergeCell ref="G65:L65"/>
    <mergeCell ref="G66:L66"/>
    <mergeCell ref="H67:J67"/>
    <mergeCell ref="G57:L57"/>
    <mergeCell ref="G58:L58"/>
    <mergeCell ref="G59:L59"/>
    <mergeCell ref="G60:L60"/>
    <mergeCell ref="G61:L61"/>
    <mergeCell ref="H75:J75"/>
    <mergeCell ref="G76:L76"/>
    <mergeCell ref="G77:L77"/>
    <mergeCell ref="G78:L78"/>
    <mergeCell ref="H110:L110"/>
    <mergeCell ref="H103:J103"/>
    <mergeCell ref="H104:J104"/>
    <mergeCell ref="H109:L109"/>
    <mergeCell ref="H98:J98"/>
    <mergeCell ref="H102:J102"/>
    <mergeCell ref="G85:L85"/>
    <mergeCell ref="G86:L86"/>
    <mergeCell ref="H87:J87"/>
    <mergeCell ref="H88:J88"/>
    <mergeCell ref="H89:J89"/>
    <mergeCell ref="H90:J90"/>
    <mergeCell ref="H111:L111"/>
    <mergeCell ref="H112:L112"/>
    <mergeCell ref="H114:L114"/>
    <mergeCell ref="H116:L116"/>
    <mergeCell ref="H117:L117"/>
  </mergeCells>
  <pageMargins left="0.19" right="0.1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Cristina Taveras</cp:lastModifiedBy>
  <cp:lastPrinted>2014-08-11T17:59:21Z</cp:lastPrinted>
  <dcterms:created xsi:type="dcterms:W3CDTF">2014-08-04T16:07:59Z</dcterms:created>
  <dcterms:modified xsi:type="dcterms:W3CDTF">2014-08-13T16:04:07Z</dcterms:modified>
</cp:coreProperties>
</file>